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showPivotChartFilter="1"/>
  <mc:AlternateContent xmlns:mc="http://schemas.openxmlformats.org/markup-compatibility/2006">
    <mc:Choice Requires="x15">
      <x15ac:absPath xmlns:x15ac="http://schemas.microsoft.com/office/spreadsheetml/2010/11/ac" url="C:\Users\hector.rodriguez\Desktop\PAYAC OCI-2018-013\"/>
    </mc:Choice>
  </mc:AlternateContent>
  <bookViews>
    <workbookView xWindow="0" yWindow="0" windowWidth="24000" windowHeight="9510" tabRatio="774"/>
  </bookViews>
  <sheets>
    <sheet name="RESUMEN" sheetId="27" r:id="rId1"/>
    <sheet name="RIESGO CORRUPCIÓN" sheetId="30" r:id="rId2"/>
    <sheet name="RACIONALIZACIÓN TRÁMITES" sheetId="31" r:id="rId3"/>
    <sheet name="RENDICIÓN CUENTAS" sheetId="32" r:id="rId4"/>
    <sheet name="ATENCIÓN CIUDADANO" sheetId="34" r:id="rId5"/>
    <sheet name="TRANSPARENCIA" sheetId="40" r:id="rId6"/>
    <sheet name="OTRAS INICIATIVAS" sheetId="41" r:id="rId7"/>
    <sheet name="Calculo H disponibles" sheetId="8" state="hidden" r:id="rId8"/>
    <sheet name="T Cumplimiento" sheetId="18" state="hidden" r:id="rId9"/>
    <sheet name="T Cumplimiento (2)" sheetId="22" state="hidden" r:id="rId10"/>
    <sheet name="T Aseguramiento" sheetId="21" state="hidden" r:id="rId11"/>
  </sheets>
  <definedNames>
    <definedName name="_xlnm._FilterDatabase" localSheetId="4" hidden="1">'ATENCIÓN CIUDADANO'!$A$3:$L$12</definedName>
    <definedName name="_xlnm._FilterDatabase" localSheetId="6" hidden="1">'OTRAS INICIATIVAS'!$A$3:$L$4</definedName>
    <definedName name="_xlnm._FilterDatabase" localSheetId="2" hidden="1">'RACIONALIZACIÓN TRÁMITES'!$A$3:$K$7</definedName>
    <definedName name="_xlnm._FilterDatabase" localSheetId="3" hidden="1">'RENDICIÓN CUENTAS'!$A$3:$L$13</definedName>
    <definedName name="_xlnm._FilterDatabase" localSheetId="1" hidden="1">'RIESGO CORRUPCIÓN'!$A$3:$K$9</definedName>
    <definedName name="_xlnm._FilterDatabase" localSheetId="5" hidden="1">TRANSPARENCIA!$A$3:$L$7</definedName>
    <definedName name="_xlnm.Print_Area" localSheetId="4">'ATENCIÓN CIUDADANO'!$A$1:$H$11</definedName>
    <definedName name="_xlnm.Print_Area" localSheetId="6">'OTRAS INICIATIVAS'!$A$1:$H$4</definedName>
    <definedName name="_xlnm.Print_Area" localSheetId="2">'RACIONALIZACIÓN TRÁMITES'!$A$1:$H$6</definedName>
    <definedName name="_xlnm.Print_Area" localSheetId="3">'RENDICIÓN CUENTAS'!$A$1:$H$12</definedName>
    <definedName name="_xlnm.Print_Area" localSheetId="1">'RIESGO CORRUPCIÓN'!$A$1:$H$8</definedName>
    <definedName name="_xlnm.Print_Area" localSheetId="8">'T Cumplimiento'!$A$1:$F$20</definedName>
    <definedName name="_xlnm.Print_Area" localSheetId="9">'T Cumplimiento (2)'!$A$1:$M$9</definedName>
    <definedName name="_xlnm.Print_Area" localSheetId="5">TRANSPARENCIA!$A$1:$H$7</definedName>
    <definedName name="_xlnm.Print_Titles" localSheetId="4">'ATENCIÓN CIUDADANO'!$1:$3</definedName>
    <definedName name="_xlnm.Print_Titles" localSheetId="6">'OTRAS INICIATIVAS'!$1:$3</definedName>
    <definedName name="_xlnm.Print_Titles" localSheetId="2">'RACIONALIZACIÓN TRÁMITES'!$1:$3</definedName>
    <definedName name="_xlnm.Print_Titles" localSheetId="3">'RENDICIÓN CUENTAS'!$1:$3</definedName>
    <definedName name="_xlnm.Print_Titles" localSheetId="1">'RIESGO CORRUPCIÓN'!$1:$3</definedName>
    <definedName name="_xlnm.Print_Titles" localSheetId="5">TRANSPARENCIA!$1:$3</definedName>
  </definedNames>
  <calcPr calcId="171027"/>
</workbook>
</file>

<file path=xl/calcChain.xml><?xml version="1.0" encoding="utf-8"?>
<calcChain xmlns="http://schemas.openxmlformats.org/spreadsheetml/2006/main">
  <c r="B8" i="27" l="1"/>
  <c r="B7" i="27"/>
  <c r="B6" i="27"/>
  <c r="B5" i="27"/>
  <c r="B4" i="27"/>
  <c r="B3" i="27"/>
  <c r="B2" i="27"/>
  <c r="F5" i="41" l="1"/>
  <c r="F8" i="40"/>
  <c r="F12" i="34"/>
  <c r="F13" i="32"/>
  <c r="F7" i="31"/>
  <c r="F9" i="30"/>
  <c r="C6" i="27" l="1"/>
  <c r="C5" i="27"/>
  <c r="C4" i="27"/>
  <c r="C2" i="27"/>
  <c r="C3" i="27"/>
  <c r="C7" i="27"/>
  <c r="G6" i="21"/>
  <c r="I6" i="21" s="1"/>
  <c r="J6" i="21" s="1"/>
  <c r="G7" i="21"/>
  <c r="I7" i="21" s="1"/>
  <c r="J7" i="21" s="1"/>
  <c r="G10" i="21"/>
  <c r="I10" i="21" s="1"/>
  <c r="J10" i="21" s="1"/>
  <c r="G4" i="21"/>
  <c r="I4" i="21"/>
  <c r="J4" i="21" s="1"/>
  <c r="G5" i="21"/>
  <c r="I5" i="21" s="1"/>
  <c r="J5" i="21" s="1"/>
  <c r="G8" i="21"/>
  <c r="I8" i="21"/>
  <c r="J8" i="21" s="1"/>
  <c r="G9" i="21"/>
  <c r="I9" i="21" s="1"/>
  <c r="J9" i="21" s="1"/>
  <c r="G11" i="21"/>
  <c r="I11" i="21" s="1"/>
  <c r="J11" i="21" s="1"/>
  <c r="G3" i="21"/>
  <c r="I3" i="21" s="1"/>
  <c r="J3" i="21" s="1"/>
  <c r="J24" i="8"/>
  <c r="C20" i="8"/>
  <c r="C21" i="8" s="1"/>
  <c r="C19" i="8"/>
  <c r="B18" i="8"/>
  <c r="H4" i="8"/>
  <c r="F4" i="8"/>
  <c r="G4" i="8"/>
  <c r="H3" i="8"/>
  <c r="G3" i="8"/>
  <c r="F7" i="8"/>
  <c r="F8" i="8"/>
  <c r="F9" i="8"/>
  <c r="F3" i="8"/>
  <c r="F5" i="8"/>
  <c r="F6" i="8"/>
  <c r="F10" i="8"/>
  <c r="F11" i="8"/>
  <c r="F12" i="8"/>
  <c r="F13" i="8"/>
  <c r="F14" i="8"/>
  <c r="F19" i="8"/>
  <c r="F17" i="8"/>
  <c r="F21" i="8" s="1"/>
  <c r="B5" i="8"/>
  <c r="B4" i="8"/>
  <c r="E4" i="8" s="1"/>
  <c r="B3" i="8"/>
  <c r="I3" i="8" s="1"/>
  <c r="I15" i="8" s="1"/>
  <c r="D23" i="8"/>
  <c r="E11" i="21"/>
  <c r="F11" i="21" s="1"/>
  <c r="E10" i="21"/>
  <c r="F10" i="21"/>
  <c r="E9" i="21"/>
  <c r="F9" i="21"/>
  <c r="E8" i="21"/>
  <c r="F8" i="21"/>
  <c r="E7" i="21"/>
  <c r="F7" i="21" s="1"/>
  <c r="E6" i="21"/>
  <c r="F6" i="21"/>
  <c r="E5" i="21"/>
  <c r="F5" i="21" s="1"/>
  <c r="E4" i="21"/>
  <c r="F4" i="21"/>
  <c r="E3" i="21"/>
  <c r="F3" i="21" s="1"/>
  <c r="H19" i="8"/>
  <c r="G19" i="8"/>
  <c r="E19" i="8"/>
  <c r="I19" i="8"/>
  <c r="I4" i="8"/>
  <c r="I17" i="8"/>
  <c r="C5" i="8"/>
  <c r="C15" i="8"/>
  <c r="H17" i="8"/>
  <c r="H21" i="8"/>
  <c r="H15" i="8"/>
  <c r="H23" i="8" s="1"/>
  <c r="G17" i="8"/>
  <c r="G21" i="8"/>
  <c r="G15" i="8"/>
  <c r="G23" i="8" s="1"/>
  <c r="E17" i="8"/>
  <c r="E6" i="8"/>
  <c r="E7" i="8"/>
  <c r="E8" i="8"/>
  <c r="E9" i="8"/>
  <c r="E10" i="8"/>
  <c r="E11" i="8"/>
  <c r="E12" i="8"/>
  <c r="E13" i="8"/>
  <c r="E14" i="8"/>
  <c r="B20" i="8"/>
  <c r="B19" i="8"/>
  <c r="B17" i="8"/>
  <c r="B16" i="8"/>
  <c r="F15" i="8" l="1"/>
  <c r="F23" i="8" s="1"/>
  <c r="E21" i="8"/>
  <c r="E3" i="8"/>
  <c r="E15" i="8" s="1"/>
  <c r="E23" i="8" s="1"/>
  <c r="I21" i="8"/>
  <c r="I23" i="8" s="1"/>
  <c r="B21" i="8"/>
  <c r="C23" i="8"/>
  <c r="F12" i="21"/>
  <c r="J12" i="21"/>
  <c r="B15" i="8"/>
  <c r="B23" i="8" s="1"/>
  <c r="C8" i="27"/>
  <c r="B26" i="8" l="1"/>
  <c r="J23" i="8"/>
  <c r="J25" i="8" s="1"/>
  <c r="B16" i="21"/>
  <c r="B17" i="21"/>
  <c r="B24" i="21"/>
  <c r="F24" i="21" s="1"/>
  <c r="B26" i="21"/>
  <c r="B20" i="21"/>
  <c r="B18" i="21"/>
  <c r="B27" i="21"/>
  <c r="B19" i="21"/>
  <c r="B25" i="21"/>
  <c r="B28" i="21"/>
  <c r="D17" i="21" l="1"/>
  <c r="D25" i="21" s="1"/>
  <c r="E17" i="21"/>
  <c r="E25" i="21" s="1"/>
  <c r="C17" i="21"/>
  <c r="C25" i="21" s="1"/>
  <c r="G25" i="21" s="1"/>
  <c r="C18" i="21"/>
  <c r="C26" i="21" s="1"/>
  <c r="D18" i="21"/>
  <c r="D26" i="21" s="1"/>
  <c r="H26" i="21" s="1"/>
  <c r="E18" i="21"/>
  <c r="E26" i="21" s="1"/>
  <c r="C16" i="21"/>
  <c r="C24" i="21" s="1"/>
  <c r="G24" i="21" s="1"/>
  <c r="E16" i="21"/>
  <c r="E24" i="21" s="1"/>
  <c r="D16" i="21"/>
  <c r="D24" i="21" s="1"/>
  <c r="E20" i="21"/>
  <c r="E28" i="21" s="1"/>
  <c r="C20" i="21"/>
  <c r="C28" i="21" s="1"/>
  <c r="D20" i="21"/>
  <c r="D28" i="21" s="1"/>
  <c r="C19" i="21"/>
  <c r="C27" i="21" s="1"/>
  <c r="D19" i="21"/>
  <c r="D27" i="21" s="1"/>
  <c r="E19" i="21"/>
  <c r="E27" i="21" s="1"/>
</calcChain>
</file>

<file path=xl/comments1.xml><?xml version="1.0" encoding="utf-8"?>
<comments xmlns="http://schemas.openxmlformats.org/spreadsheetml/2006/main">
  <authors>
    <author>Angela Johanna Marquez Mora</author>
  </authors>
  <commentList>
    <comment ref="C2" authorId="0" shapeId="0">
      <text>
        <r>
          <rPr>
            <b/>
            <sz val="9"/>
            <color indexed="81"/>
            <rFont val="Tahoma"/>
            <family val="2"/>
          </rPr>
          <t>16-Mar (incluido)</t>
        </r>
      </text>
    </comment>
    <comment ref="F2" authorId="0" shapeId="0">
      <text>
        <r>
          <rPr>
            <b/>
            <sz val="9"/>
            <color indexed="81"/>
            <rFont val="Tahoma"/>
            <family val="2"/>
          </rPr>
          <t>21-feb (incluido)</t>
        </r>
      </text>
    </comment>
    <comment ref="G2" authorId="0" shapeId="0">
      <text>
        <r>
          <rPr>
            <b/>
            <sz val="9"/>
            <color indexed="81"/>
            <rFont val="Tahoma"/>
            <family val="2"/>
          </rPr>
          <t>23-Feb (incluido)</t>
        </r>
      </text>
    </comment>
    <comment ref="H2" authorId="0" shapeId="0">
      <text>
        <r>
          <rPr>
            <b/>
            <sz val="9"/>
            <color indexed="81"/>
            <rFont val="Tahoma"/>
            <family val="2"/>
          </rPr>
          <t>19-feb (incluido)</t>
        </r>
      </text>
    </comment>
    <comment ref="I2" authorId="0" shapeId="0">
      <text>
        <r>
          <rPr>
            <b/>
            <sz val="9"/>
            <color indexed="81"/>
            <rFont val="Tahoma"/>
            <family val="2"/>
          </rPr>
          <t>15-feb (incluido)</t>
        </r>
      </text>
    </comment>
  </commentList>
</comments>
</file>

<file path=xl/sharedStrings.xml><?xml version="1.0" encoding="utf-8"?>
<sst xmlns="http://schemas.openxmlformats.org/spreadsheetml/2006/main" count="421" uniqueCount="279">
  <si>
    <t>PROCESO</t>
  </si>
  <si>
    <t>N/A</t>
  </si>
  <si>
    <t>Cuenta Mensual Contraloría Distrital.</t>
  </si>
  <si>
    <t>Cuenta Anual Contraloría Distrital.</t>
  </si>
  <si>
    <t>ENERO</t>
  </si>
  <si>
    <t>FEBRERO</t>
  </si>
  <si>
    <t>MARZO</t>
  </si>
  <si>
    <t>ABRIL</t>
  </si>
  <si>
    <t>MAYO</t>
  </si>
  <si>
    <t>JUNIO</t>
  </si>
  <si>
    <t>JULIO</t>
  </si>
  <si>
    <t>AGOSTO</t>
  </si>
  <si>
    <t>SEPTIEMBRE</t>
  </si>
  <si>
    <t>OCTUBRE</t>
  </si>
  <si>
    <t>NOVIEMBRE</t>
  </si>
  <si>
    <t>DICIEMBRE</t>
  </si>
  <si>
    <t>vacaciones</t>
  </si>
  <si>
    <t>permisos dic</t>
  </si>
  <si>
    <t>MES</t>
  </si>
  <si>
    <t>TOTAL RECURSO HUMANO</t>
  </si>
  <si>
    <t>TIPO</t>
  </si>
  <si>
    <t>DESCRIPCION DEL TRABAJO</t>
  </si>
  <si>
    <t>CUMPLIMIENTO</t>
  </si>
  <si>
    <t>OTROS</t>
  </si>
  <si>
    <t>7mo dia habil siguiente al mes reportado</t>
  </si>
  <si>
    <t>CADA 4 MESES</t>
  </si>
  <si>
    <t>SEMESTRAL</t>
  </si>
  <si>
    <t>PERIODICIDAD</t>
  </si>
  <si>
    <t>31-ene
31-jul</t>
  </si>
  <si>
    <t>30-ene
30-abril
31-jul
31-oct</t>
  </si>
  <si>
    <t>ANUAL</t>
  </si>
  <si>
    <t>11vo dia habil siguiente del mes de febrero</t>
  </si>
  <si>
    <t>OBSERVACIONES</t>
  </si>
  <si>
    <t>Se reporta en cuenta anual.</t>
  </si>
  <si>
    <t>4 VECES AL AÑO</t>
  </si>
  <si>
    <t>15-feb
30-abr 
31-jul</t>
  </si>
  <si>
    <t>PLAZO PRESENTACIÓN INFORME</t>
  </si>
  <si>
    <t>3 VECES AL AÑO</t>
  </si>
  <si>
    <t>15-feb
31-jul</t>
  </si>
  <si>
    <t>31-may
30-sep</t>
  </si>
  <si>
    <t>2 VECES AL AÑO</t>
  </si>
  <si>
    <t>Enviar por correo electrónico y cargar en el portal.</t>
  </si>
  <si>
    <t>10-mar
10-jul
10-nov</t>
  </si>
  <si>
    <t>En cualquier momento y circunstancia</t>
  </si>
  <si>
    <t>Tercer viernes de marzo</t>
  </si>
  <si>
    <t>reuniones (2 horas x 1 reunion mensual) x funcionario</t>
  </si>
  <si>
    <t>capacitaciones (3 horas x 4 dias mensuales) x funcionario</t>
  </si>
  <si>
    <t>TOTAL HORAS HABILES ANUAL x funcionario</t>
  </si>
  <si>
    <t>TOTAL HORAS NO DISPONIBLES x funcionario</t>
  </si>
  <si>
    <t xml:space="preserve">TOTAL HH DISPONIBLES </t>
  </si>
  <si>
    <t>NORMATIVIDAD APLICABLE</t>
  </si>
  <si>
    <t>Resolución Reglamentaria 011 de la Contraloría de Bogotá D.C.</t>
  </si>
  <si>
    <t xml:space="preserve">Informe Ejecutivo Anual de Control Interno </t>
  </si>
  <si>
    <t>Dec. 1826 de 1994 art. 2
Directiva Presid. 1027 de 2007
Resolución Reglamentaria 011 de la Contraloría de Bogotá D.C.
Dec. 1083 de 2015 art. 2.2.21.2.2</t>
  </si>
  <si>
    <t xml:space="preserve">Informe de Atención PQR's </t>
  </si>
  <si>
    <t>Ley 1474 de 2011 art. 76</t>
  </si>
  <si>
    <t>Res. Reglamentaria 003 de 2014 art. 12</t>
  </si>
  <si>
    <t>Evaluación Institucional por Dependencias</t>
  </si>
  <si>
    <t>Ley 909 de 2004 art. 39</t>
  </si>
  <si>
    <t>Seguimiento Plan Anticorrupción</t>
  </si>
  <si>
    <t>Ley 1474 de 2011 art. 73
Decreto 2641 de 2012 art. 5</t>
  </si>
  <si>
    <t xml:space="preserve">Informe de Control Interno Contable </t>
  </si>
  <si>
    <t>Res. 148 de 2007 CGN art. 2
Res. 357 de 2008 CGN art. 5</t>
  </si>
  <si>
    <t xml:space="preserve">Informe Alcaldía: Causas que impactan los resultados </t>
  </si>
  <si>
    <t>Decreto  Distrital 370 de 2014</t>
  </si>
  <si>
    <t>Informe Alcaldía: Avance de implementación del SIG y Relación informes de OCI</t>
  </si>
  <si>
    <t>Ley 1474 de 2011 art. 9</t>
  </si>
  <si>
    <t xml:space="preserve">Informe Pormenorizado Control Interno y Seguimiento al Plan de Acción Institucional </t>
  </si>
  <si>
    <t>Resolucion 387 de 2014 TMSA art. 7</t>
  </si>
  <si>
    <t>Verificación Resolucion 387 de 2014 "Proceso de Terminación y liquidación de los contratos de alimentación del Sistema Transmilenio de la Fase II"</t>
  </si>
  <si>
    <t xml:space="preserve">Seguimiento Der. Autor Software </t>
  </si>
  <si>
    <t>Dir. Pres. N° 02 de 2002 art. 2
Circ. 07 de 2005 del CAGNMCI</t>
  </si>
  <si>
    <t xml:space="preserve">Capacitaciones realizadas a la alta dirección y a los líderes de los procesos en la Metodología vigente de Gestión de Riesgo de TRANSMILENIO S.A. </t>
  </si>
  <si>
    <t>MECI 2014</t>
  </si>
  <si>
    <t xml:space="preserve">Seguimiento a las Funciones del Comité de Conciliación </t>
  </si>
  <si>
    <t>Decreto 1716 de 2009 art. 26</t>
  </si>
  <si>
    <t>Decreto 106 de 2015 art. 18, 24 y 30</t>
  </si>
  <si>
    <t>TRIMESTRAL/ SEMESTRAL</t>
  </si>
  <si>
    <t>Seguimiento Plan de Mejoramiento Archivistico</t>
  </si>
  <si>
    <t>Seguimiento a Planes de Mejoramiento (Contraloría de Bogotá)</t>
  </si>
  <si>
    <t xml:space="preserve">Informe Alcaldía: Mapa de riesgos </t>
  </si>
  <si>
    <t>HORAS DISPONIBLES POR PROFESIONAL ENCARGADO (1)</t>
  </si>
  <si>
    <t>HORAS DISPONIBLES POR PROFESIONALES UNIVERSITARIOS (2)</t>
  </si>
  <si>
    <t>HORAS DISPONIBLES CONTRATISTA ABOGADO</t>
  </si>
  <si>
    <t>HORAS DISPONIBLES CONTRATISTA CONTADOR Z</t>
  </si>
  <si>
    <t>HORAS DISPONIBLES CONTRATISTA CONTADOR Y</t>
  </si>
  <si>
    <t>LISTADO DE INFORMES DE CUMPLIMIENTO OCI</t>
  </si>
  <si>
    <t>N° SUBPROCESOS</t>
  </si>
  <si>
    <t>N° auditores</t>
  </si>
  <si>
    <t>N° Subprocesos auditados</t>
  </si>
  <si>
    <t>Seguimiento a Planes de Mejoramiento (Procesos).</t>
  </si>
  <si>
    <t>Gestión de Servicios Logísticos.</t>
  </si>
  <si>
    <t>Evaluación y Gestión del Modelo de Operación del SITP.</t>
  </si>
  <si>
    <t>Gestion de TICs</t>
  </si>
  <si>
    <t>Gestion de Mercadeo</t>
  </si>
  <si>
    <t>HISTORICO DURACION TRABAJOS DE ASEGURAMIENTO 2015</t>
  </si>
  <si>
    <t>Gestión Jurídica y Contractual</t>
  </si>
  <si>
    <t>Desarrollo Estrategico y Sistema de Administracion de Riesgos</t>
  </si>
  <si>
    <t>Gestión del Talento Humano</t>
  </si>
  <si>
    <t>Misional</t>
  </si>
  <si>
    <t>N° dias x N° auditores</t>
  </si>
  <si>
    <t>N° dias x subproceso</t>
  </si>
  <si>
    <t>Promedio dia x subproceso x auditor</t>
  </si>
  <si>
    <t>DURACIÓN EN DIAS PROYECTADO</t>
  </si>
  <si>
    <t>DURACIÓN EN DIAS CONSERVADOR (+5 dias)</t>
  </si>
  <si>
    <t>N° dias auditoria</t>
  </si>
  <si>
    <t>HORAS DISPONIBLES CONTRATISTA ASESOR</t>
  </si>
  <si>
    <t>PAULO</t>
  </si>
  <si>
    <t>ANGELA</t>
  </si>
  <si>
    <t>HORAS DISPONIBLES CONTRATISTA ENTES DE CONTROL</t>
  </si>
  <si>
    <t>MAICOL</t>
  </si>
  <si>
    <t>YURY</t>
  </si>
  <si>
    <t>HORAS DISPONIBLES CONTRATISTA AUDITOR JUNIOR</t>
  </si>
  <si>
    <t>GIOVANY</t>
  </si>
  <si>
    <t>LADY</t>
  </si>
  <si>
    <t>Ausentismo (No se cuenta con historico 2014)</t>
  </si>
  <si>
    <t>TOTAL DE HORAS DISPONIBLES</t>
  </si>
  <si>
    <t>MENOS HOLGURA ENTRE TRABAJOS (+o-2 dias)</t>
  </si>
  <si>
    <t>10 primeros dias de 
may
sep
ene</t>
  </si>
  <si>
    <t xml:space="preserve">Verificación Resolucion 387 de 2014 </t>
  </si>
  <si>
    <t>INFORMES DE CUMPLIMIENTO OCI</t>
  </si>
  <si>
    <t>N° horas auditoria</t>
  </si>
  <si>
    <t>N° horas x N° auditores</t>
  </si>
  <si>
    <t>Promedio hora x subproceso x auditor</t>
  </si>
  <si>
    <t>Nivel de Cumplimiento</t>
  </si>
  <si>
    <t>Componente 1. Gestión del Riesgo de Corrupción</t>
  </si>
  <si>
    <t>0 a 59%</t>
  </si>
  <si>
    <t>ZONA BAJA</t>
  </si>
  <si>
    <t>De 60 a 79%</t>
  </si>
  <si>
    <t>ZONA MEDIA</t>
  </si>
  <si>
    <t>Componente 4. Mecanismos para Mejorar la Atención al Ciudadano</t>
  </si>
  <si>
    <t>de 80 a 100%</t>
  </si>
  <si>
    <t>ZONA ALTA</t>
  </si>
  <si>
    <t>Componente 5. Mecanismos para la Transparencia y el Acceso a la Información</t>
  </si>
  <si>
    <t>TOTAL ACTIVIDADES</t>
  </si>
  <si>
    <t>Concepto Oficina de Control Interno</t>
  </si>
  <si>
    <t>Oficina de Comunicaciones</t>
  </si>
  <si>
    <t>Descripción de los avances realizados o las metas cumplidas 
(Reporte de área responsable)</t>
  </si>
  <si>
    <t>Oficina de Tecnologías de la Información</t>
  </si>
  <si>
    <t>Verificar el registro de las hojas de vida de los servidores públicos de la Agencia de Desarrollo Rural en el SIGEP</t>
  </si>
  <si>
    <t>% de hojas de vida aprobadas y publicadas en el SIGEP</t>
  </si>
  <si>
    <t># de informes publicados con acceso al SECOP</t>
  </si>
  <si>
    <t>Vicepresidencia de Gestión Contractual</t>
  </si>
  <si>
    <t>ESTRATEGIA / COMPONENTE</t>
  </si>
  <si>
    <t>Componente 2. Racionalización de Trámites</t>
  </si>
  <si>
    <t>Componente 3. Rendición de Cuentas</t>
  </si>
  <si>
    <t>Aprobar el mapa de riesgos de corrupción 2018</t>
  </si>
  <si>
    <t>Publicar  en la Página Web el Mapa de Riesgos de Corrupción</t>
  </si>
  <si>
    <t>Indicador PAYAC</t>
  </si>
  <si>
    <t xml:space="preserve">Responsable - Responsable de apoyo - PAYAC </t>
  </si>
  <si>
    <t>Mapa de riesgos de corrupción aprobado</t>
  </si>
  <si>
    <t xml:space="preserve">Actividades PAYAC </t>
  </si>
  <si>
    <t>Meta PAYAC</t>
  </si>
  <si>
    <t>Fecha máxima programada de implementación PAYAC</t>
  </si>
  <si>
    <t>Mapa de Riesgos de Corrupción publicado</t>
  </si>
  <si>
    <t>Oficina de Planeación - Oficina de Comunicaciones</t>
  </si>
  <si>
    <t>Socializar al interior de la Entidad los mapas de riesgos de los procesos, incluyendo riesgos de corrupción</t>
  </si>
  <si>
    <t>% de los mapas de riesgos de los procesos socializados</t>
  </si>
  <si>
    <t>Oficina  de Planeación - Líderes de los procesos</t>
  </si>
  <si>
    <t>Realizar el monitoreo y revisión de los riesgos establecidos por cada uno de los procesos, de acuerdo a los lineamientos metodológicos vigentes</t>
  </si>
  <si>
    <t># de informes de monitoreo y revisión de riesgos</t>
  </si>
  <si>
    <t>Realizar el seguimiento al Mapa de Riesgos de Corrupción en los plazos establecidos por ley</t>
  </si>
  <si>
    <t># de informes publicados</t>
  </si>
  <si>
    <t>Actualizar el inventario de trámites y servicios de la Agencia</t>
  </si>
  <si>
    <t>Presentar los documentos para la aprobación ante el Departamento Administrativo de la Función Pública por cada trámite y/u otros procedimientos administrativos priorizados</t>
  </si>
  <si>
    <t>Documento con inventario de trámites actualizado</t>
  </si>
  <si>
    <t>% de la información jurídica y financiera y demás consolidada</t>
  </si>
  <si>
    <t>% de constancias de radicaciones emitidas por el DAFP</t>
  </si>
  <si>
    <t>Oficina de Planeación - Todas las dependencias de la entidad</t>
  </si>
  <si>
    <t xml:space="preserve">Oficina  de Planeación </t>
  </si>
  <si>
    <t>Consolidar y publicar el Informe de Gestión en el portal web de la Entidad</t>
  </si>
  <si>
    <t>Consolidar y enviar informe al Congreso</t>
  </si>
  <si>
    <t>Consolidar y publicar el Plan Anticorrupción y de Atención al Ciudadano</t>
  </si>
  <si>
    <t>Publicar el informe de percepción ciudadana sobre la gestión institucional</t>
  </si>
  <si>
    <t>Participación en ferias de atención al ciudadano seleccionadas</t>
  </si>
  <si>
    <t xml:space="preserve">Realizar espacios de socialización de la Gestión de la Agencia </t>
  </si>
  <si>
    <t>Realizar la atención del chat con la ciudadanía para temas relacionados con la entidad</t>
  </si>
  <si>
    <t>Dar respuesta a las preguntas realizadas por los participantes en los espacios de rendición de cuentas</t>
  </si>
  <si>
    <t>Informe de gestión consolidado y publicado</t>
  </si>
  <si>
    <t>Informe al Congreso consolidado y publicado</t>
  </si>
  <si>
    <t># de informes publicados de percepción ciudadana sobre la gestión institucional</t>
  </si>
  <si>
    <t>Estrategia de rendición de cuentas para la vigencia 2018 elaborada</t>
  </si>
  <si>
    <t xml:space="preserve">Solicitudes atendidas </t>
  </si>
  <si>
    <t>Oficina de Planeación - Todas las Dependencias</t>
  </si>
  <si>
    <t>Secretaria General y Participación y Atención al Ciudadano</t>
  </si>
  <si>
    <t>Secretaria General - Atención al Ciudadano y Participación y Atención al Ciudadano</t>
  </si>
  <si>
    <t>Oficina de Comunicaciones - Todas las Dependencias</t>
  </si>
  <si>
    <t>Actualizar la estrategia de participación y atención al ciudadano</t>
  </si>
  <si>
    <t>Realizar campaña de sensibilización de la estrategia de participación y atención al ciudadano</t>
  </si>
  <si>
    <t>Esquema de atención al ciudadano replicado en las UTT´s</t>
  </si>
  <si>
    <t>Ejecutar los mantenimientos de las sedes (central, UTT´s)</t>
  </si>
  <si>
    <t xml:space="preserve">Ejecutar el Plan de Capacitación PIC para fortalecer competencia de los servidores </t>
  </si>
  <si>
    <t xml:space="preserve">
Elaborar la política de protección de datos
</t>
  </si>
  <si>
    <t>Elaborar el portafolio de trámites y servicios de la Agencia</t>
  </si>
  <si>
    <t>Realizar informes de medición de percepción de satisfacción al ciudadano</t>
  </si>
  <si>
    <t>Estrategia de participación y atención al ciudadano actualizada</t>
  </si>
  <si>
    <t>% de la campaña de socialización realizada</t>
  </si>
  <si>
    <t>% Nivel de avance en la implementación de la réplica del esquema de atención al ciudadano en las UTT's</t>
  </si>
  <si>
    <t>% de ejecución de las actividades de mantenimiento ejecutadas</t>
  </si>
  <si>
    <t>% de capacitaciones realizadas</t>
  </si>
  <si>
    <t>Política de protección de datos elaborada</t>
  </si>
  <si>
    <t>Portafolio de trámites y servicios de la Agencia elaborado</t>
  </si>
  <si>
    <t># de informes de medición de percepción de satisfacción al ciudadano realizados</t>
  </si>
  <si>
    <t>Secretaría General Gestión Administrativa - Adecuación y Mantenimiento de la infraestructura física</t>
  </si>
  <si>
    <t>Secretaría General - Gestión de Talento Humano</t>
  </si>
  <si>
    <t>Secretaría General - Participación y Atención al Ciudadano - Oficina de Comunicaciones</t>
  </si>
  <si>
    <t>Secretaría General - Participación y Atención al Ciudadano - Todas las Dependencias</t>
  </si>
  <si>
    <t>Verificar el registro de los contratos suscritos por la Agencia de Desarrollo Rural en el SECOP</t>
  </si>
  <si>
    <t>Ejecutar el Programa de Gestión documental</t>
  </si>
  <si>
    <t>Nivel de avance en la ejecución del Programa de gestión Documental</t>
  </si>
  <si>
    <t>Informes de seguimiento de las PQRSD publicados</t>
  </si>
  <si>
    <t>Secretaría General (Funcionarios públicos) - Vicepresidencia de Gestión Contractual (Contratistas)</t>
  </si>
  <si>
    <t>Secretaría General</t>
  </si>
  <si>
    <t>Secretaría General - Participación y Atención al Ciudadano</t>
  </si>
  <si>
    <t>Elaborar y publicar el código de integridad</t>
  </si>
  <si>
    <t>Código de integridad publicado</t>
  </si>
  <si>
    <t>Secretaria General - Gestión del Talento Humano</t>
  </si>
  <si>
    <t xml:space="preserve">Comité Institucional de Gestión y Desempeño </t>
  </si>
  <si>
    <t>Oficina de Control Interno</t>
  </si>
  <si>
    <t>Construir y consolidar la información técnica, jurídica y financiera y demás, por cada trámite y/u otros procedimientos administrativos priorizados según corresponda</t>
  </si>
  <si>
    <t>Plan Anticorrupción y de Atención al Ciudadano consolidado y publicado</t>
  </si>
  <si>
    <t>% de ferias seleccionadas en las que participó la Agencia</t>
  </si>
  <si>
    <t>% de espacios de socialización realizados</t>
  </si>
  <si>
    <t>% de las preguntas realizadas por los participantes en los espacios de rendición de cuentas con respuesta</t>
  </si>
  <si>
    <t>Teniendo en cuenta la fecha de finalización de la actividad, no se considera necesario realizar observaciones.</t>
  </si>
  <si>
    <t>Realizar informes trimestrales del seguimiento de las PQRSD</t>
  </si>
  <si>
    <t>En la página web de la Entidad (Atención al Ciudadano) se encuentra publicada la actualización de la Estrategia de Participación y Servicio al Ciudadano vigencia 2018.</t>
  </si>
  <si>
    <t>La Matriz de Riesgos de Corrupción de la Agencia de Desarrollo Rural (ADR) se encuentra publicado en la página web de la entidad desde el 31 de enero de 2018.</t>
  </si>
  <si>
    <r>
      <t>Componente 6: Otras Iniciativas</t>
    </r>
    <r>
      <rPr>
        <sz val="10"/>
        <rFont val="Arial"/>
        <family val="2"/>
      </rPr>
      <t xml:space="preserve"> Adicionales</t>
    </r>
    <r>
      <rPr>
        <sz val="10"/>
        <color rgb="FFFF0000"/>
        <rFont val="Arial"/>
        <family val="2"/>
      </rPr>
      <t xml:space="preserve"> </t>
    </r>
    <r>
      <rPr>
        <sz val="10"/>
        <color theme="1"/>
        <rFont val="Arial"/>
        <family val="2"/>
      </rPr>
      <t>de Lucha Contra la Corrupción</t>
    </r>
  </si>
  <si>
    <t xml:space="preserve">La Oficina de Control Interno no encontró evidencia del cumplimiento de avance medible y objetivo frente a las actividades programadas, por lo anterior, se reporta en el presente seguimiento un avance del 0%.
</t>
  </si>
  <si>
    <t>El documento Plan Anticorrupción al Ciudadano de la vigencia 2018, se consolidó y publicó a 31 de enero de 2018.</t>
  </si>
  <si>
    <t xml:space="preserve">Dado que la implementación de la actividad venció el 30 de marzo de 2018, se requiere que el área responsable realice las gestiones pertinentes a fin de dar cumplimiento a los compromisos establecidos en el PAYAC. </t>
  </si>
  <si>
    <t>La Oficina de Comunicaciones reportó que viene adelantado la versión del documento de la Estrategia Rendición de Cuentas, la cual se adjunta en borrador y se realizó mesa de trabajo con la Oficina de Planeación para definir los temas a tratar en la Rendición de Cuentas.</t>
  </si>
  <si>
    <t>Teniendo en cuenta la fecha de cumplimiento de la actividad, no se considera necesario realizar observaciones.</t>
  </si>
  <si>
    <t>De acuerdo con la información sumistrada por la Oficina de Planeación no se recibió reporte de avances por parte del área responsable.</t>
  </si>
  <si>
    <r>
      <t xml:space="preserve">De acuerdo con el reporte realizado por Secretaria General, en el sistema ISOLUCION, informaron que "(...) </t>
    </r>
    <r>
      <rPr>
        <i/>
        <sz val="10"/>
        <color rgb="FF000000"/>
        <rFont val="Arial"/>
        <family val="2"/>
      </rPr>
      <t>Para el hito (Ejecutar el Programa de Gestión Documental) no aplica ya que se realiza hasta que se encuentre aprobado por el Comité Institucional de Gestión y Desempeño."</t>
    </r>
  </si>
  <si>
    <t>De acuerdo con la información reportada en el aplicativo ISOLUCION, la Secretaría General reporta un avance del 8%, no obstante la Oficina de Control Interno no puede constatar el cumplimiento del avance, ya que no se cuenta con la información de las actividades planeadas para verificar las ejecutadas conforme a los soportes suministrados.</t>
  </si>
  <si>
    <t>De acuerdo con la información reportada en el aplicativo ISOLUCION, la Secretaría General reporta un avance del 25%, no obstante la Oficina de Control Interno no puede constatar el cumplimiento del avance, ya que los soportes anexados corresponden a registros fotográficos, Otrosí al contrato de obra pública No. 599 de 2017 y memoria de cálculo de cantidades de obra, mas no el informe de ejecución de la interventoría donde se pueda observar el avance de las obras contratadas (Contrato Interventoría No. 763 de 2017), no obstante se verificó en Secop y el último documento adjuntado es el Otrosí No. 1 al contrato de interventoría, por tanto no es procedente asignar un porcentaje de avance en la ejecución.</t>
  </si>
  <si>
    <t>Una vez verificado el avance reportado por el área responsable,  la Oficina de Control Interno le asignó un avance del 20%.</t>
  </si>
  <si>
    <t>La Oficina de Planeación reportó que los líderes de los procesos socializaron al interior de sus equipos su mapa de riesgos de corrupción a través de correos electrónicos o reuniones, y se envió correo institucional a los funcionarios de la Agencia de Desarrollo Rural (ADR) en el que se  divulgó que su consulta se realiza a través del sistema ISOLUCION.</t>
  </si>
  <si>
    <t>Una vez verificado el avance reportado por el área responsable,  la Oficina de Control Interno le asignó un avance del 100%.</t>
  </si>
  <si>
    <t>Una vez verificado el avance reportado por el área responsable,  la Oficina de Control Interno le asignó un avance del 33,3%.</t>
  </si>
  <si>
    <t>La Vicepresidencia de Gestión Contractual reportó que los informes correspondientes al primer trimestre de 2018, se encuentran publicados en la página de la ADR en la sección de Transparencia y acceso a la información pública.</t>
  </si>
  <si>
    <t>SEGUIMIENTO AL PLAN ANTICORRUPCIÓN Y DE 
ATENCIÓN AL CIUDADANO (PAYAC)</t>
  </si>
  <si>
    <t xml:space="preserve"> </t>
  </si>
  <si>
    <t>Componente 6: Otras Iniciativas de Lucha Contra la Corrupción</t>
  </si>
  <si>
    <r>
      <t>De acuerdo con el reporte realizado en el aplicativo ISOLUCION</t>
    </r>
    <r>
      <rPr>
        <i/>
        <sz val="10"/>
        <color rgb="FF000000"/>
        <rFont val="Arial"/>
        <family val="2"/>
      </rPr>
      <t>,</t>
    </r>
    <r>
      <rPr>
        <sz val="10"/>
        <color rgb="FF000000"/>
        <rFont val="Arial"/>
        <family val="2"/>
      </rPr>
      <t xml:space="preserve"> informaron que se envió a revisión el proyecto de Resolución a la Dirección de Talento Humano, mediante correo electrónico de fecha 05 de abril de 2018.</t>
    </r>
  </si>
  <si>
    <t xml:space="preserve">El informe de medición de percepción de satisfacción al ciudadano "Análisis de la primera evaluación del servicio aplicada del 29 de enero al 23 de marzo de 2018, fue adjuntado en el reporte en el aplicativo ISOLUCION. </t>
  </si>
  <si>
    <t xml:space="preserve">De acuerdo con la información sumistrada por la Oficina de Planeación no se recibió y no se observó en el aplicativo ISOLUCION reporte de avances por parte del área responsable.  </t>
  </si>
  <si>
    <t>De acuerdo con la información suministrada por la Oficina de Planeación, se compiló el Informe de Memorias al Congreso de la República 2018, enviado el 19 de abril de 2018 al Ministerio de Agricultura y Desarrollo Rural.</t>
  </si>
  <si>
    <t>La Secretaria General reportó en el sistema ISOLUCION, la siguiente información: 
A 31 de enero del 2018, se registró la atención por este medio de 30 solicitudes de información.
A 28 de febrero del 2018, se registró la atención por este medio de 46 solicitudes de información.
A 31 de marzo del 2018,  se registró la atención por este medio de 51 solicitudes de información.</t>
  </si>
  <si>
    <t xml:space="preserve">Responsable - Responsable de Apoyo  </t>
  </si>
  <si>
    <r>
      <t xml:space="preserve">Porcentaje de avance cuantitativo 
</t>
    </r>
    <r>
      <rPr>
        <i/>
        <sz val="10"/>
        <color theme="1"/>
        <rFont val="Arial"/>
        <family val="2"/>
      </rPr>
      <t>(Reporte de la OCI)</t>
    </r>
  </si>
  <si>
    <t>Descripción de los avances realizados o las metas cumplidas</t>
  </si>
  <si>
    <t>Mediante Acta N°001 de 2018 del Comité Institucional de Gestión y Desempeño llevada a cabo durante los días 30 y 31 de enero de 2018, se aprobó el Mapa de Riesgos de Corrupción para la vigencia 2018.</t>
  </si>
  <si>
    <t>La Oficina de Planeación reportó que se generó un informe de avance consolidado de la gestión sobre las acciones de mejora y la acciones para abordar riesgos definidos por los procesos.</t>
  </si>
  <si>
    <t xml:space="preserve">Dado que la implementación de la actividad venció el 15 de abril de 2018, se requiere que el área responsable realice las gestiones pertinentes a fin de dar cumplimiento a los compromisos establecidos en el PAYAC. </t>
  </si>
  <si>
    <t xml:space="preserve">SEGUIMIENTO AL PLAN ANTICORRUPCIÓN Y DE 
ATENCIÓN AL CIUDADANO (PAYAC)
</t>
  </si>
  <si>
    <t>En el sistema ISOLUCION que la Secretaría General reportó que "(...) La elaboración del portafolio de trámites y servicios de la Agencia se inicia en el mes de abril de 2018."</t>
  </si>
  <si>
    <t>En el aplicativo ISOLUCIÓN, se reportó que la  Política de tratamiento y protección de datos personales se revisó y se actualizó en conjunto con la Oficina de Tecnologías de la Información y  Atención al ciudadano. Dicha Política se presentó para Aprobación en el Comité Institucional de Gestión y Desempeño el 27 de abril de 2018, la cual fue aprobada y se requieren unos ajustes los cuales los realizarán para posterior publicación.</t>
  </si>
  <si>
    <t xml:space="preserve">De acuerdo con la información sumistrada por la Oficina de Planeación no se recibió y no se observó en el aplicativo ISOLUCION reporte de avances por parte del área responsable. </t>
  </si>
  <si>
    <t xml:space="preserve">Descripción de los avances realizados o las metas cumplidas </t>
  </si>
  <si>
    <r>
      <t>La Oficina de Planeación indicó que de acuerdo con la respuesta del Departamento Administrativo de la Función Pública (DAFP) se están llevando a cabo mesas de trabajo con el Ministerio de Agricultura y la Agencia de Desarrollo Rural (ADR) para ratificar la competencia de cada entidad en los trámites propuestos por la Agencia, a finales de abril o principios de mayo se espera que el Departamento Administrativo de la Función Pública emita un oficio de aprobación.</t>
    </r>
    <r>
      <rPr>
        <sz val="10"/>
        <color rgb="FF000000"/>
        <rFont val="Arial"/>
        <family val="2"/>
      </rPr>
      <t xml:space="preserve">
</t>
    </r>
  </si>
  <si>
    <t>El informe de gestión de la vigencia 2017, se compiló y publicó el 31 de enero de 2018.</t>
  </si>
  <si>
    <t>Elaborar la Estrategia de Rendición de cuentas para la vigencia 2018</t>
  </si>
  <si>
    <t>De acuerdo con la información suministrada por Secretaria General, se realizó el registro de las hojas de vida de trece (13) servidores tanto de planta permanente como de la planta temporal que fueron vinculados a la Agencia de Desarrollo Rural, actividad que se verificó en el SIGEP.</t>
  </si>
  <si>
    <r>
      <t xml:space="preserve">Porcentaje de avance cuantitativo 
</t>
    </r>
    <r>
      <rPr>
        <sz val="10"/>
        <color theme="1"/>
        <rFont val="Arial"/>
        <family val="2"/>
      </rPr>
      <t>(Reporte de la OCI)</t>
    </r>
  </si>
  <si>
    <r>
      <t xml:space="preserve">Nota: </t>
    </r>
    <r>
      <rPr>
        <i/>
        <sz val="11"/>
        <color theme="1"/>
        <rFont val="Calibri"/>
        <family val="2"/>
        <scheme val="minor"/>
      </rPr>
      <t>Ver información detallada en la pestaña correspondiente.</t>
    </r>
  </si>
  <si>
    <t>El primero de los dos reportes programados para la vigencia 2018 en relación con el seguimiento al Mapa de Riesgos de Corrupción, se emitirá a mas tardar el 16 de mayo de 2018, dando cumplimiento a la normatividad aplicable.</t>
  </si>
  <si>
    <t>De acuerdo con lo reportado por Secretaria General, se informó que en la tercera semana de abril se llevará a cabo una nueva priorización de ferias, una vez terminen la capacitación del personal de las UTT, para determinar el alcance en la participación de las mismas.</t>
  </si>
  <si>
    <t>Teniendo en cuenta la fecha de finalización de esta actividad, no se considera necesario realizar observaciones.</t>
  </si>
  <si>
    <t>Una vez verificado el avance reportado por el área responsable,  la Oficina de Control Interno le asignó un avance del 25%.
Se observa que tiene definido como indicador “# de Informes publicados con acceso al Secop”; no obstante, no se identifica la periodicidad en la elaboración de los 12 informes que se indican como meta.
No existe un indicador asociado en el plan de acción 2018 para su reporte en el aplicativo  ISOLUCION.</t>
  </si>
  <si>
    <t xml:space="preserve">La Secretaría General reportó en el aplicativo ISOLUCION, que para publicar el informe de percepción ciudadana sobre la gestión institucional se realizó reunión el 23 de marzo de 2018 entre Atención al ciudadano y la Oficina de Comunicaciones para elaborar el nuevo diseño de la Evaluación de percepción ciudadana que incluya la evaluación de la Gestión Institucional, se está diseñando el formato para su aprobación y publicación en el aplicativo ISOLUCION. </t>
  </si>
  <si>
    <t>Una vez verificado el avance reportado por el área responsable, la Oficina de Control Interno le asignó un avance del 25%.</t>
  </si>
  <si>
    <t>En el reporte realizado por la Secretaría General en el aplicativo ISOLUCION, se informó que la ejecución del Plan Institucional de Capacitación PIC, se inicia con la elaboración de los estudios previos para contratar las capacitaciones y se viene realizando la consolidación de las capacitaciones a nivel interno que se realizarán dictadas por las diferentes áreas.</t>
  </si>
  <si>
    <t>Teniendo en cuenta la fecha de finalización de esta actividad, no se considera necesario realizar observaciones.
Se recomienda registrar en los seguimientos a reportar los respectivos planes de trabajo que se fijaron con el fin de realizar un seguimiento objetivo al cumplimiento o avance de los mismos.</t>
  </si>
  <si>
    <t>% de Avance
(Medición Indicadores)</t>
  </si>
  <si>
    <t>Una vez verificado el avance reportado por el área responsable,  la Oficina de Control Interno le asignó un avance del 50%.</t>
  </si>
  <si>
    <t>Se evidenció la existencia del Informe Final de PQRSD con corte a 31 de diciembre de 2017, el cual fue publicado el 16 de enero de 2018.
De igual forma, el primer informe del seguimiento a las PQRSD de 2018, se encuentra disponible para conculta pública en la página web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</si>
</sst>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43" formatCode="_-* #,##0.00\ _€_-;\-* #,##0.00\ _€_-;_-* &quot;-&quot;??\ _€_-;_-@_-"/>
    <numFmt numFmtId="164" formatCode="_(&quot;$&quot;\ * #,##0.00_);_(&quot;$&quot;\ * \(#,##0.00\);_(&quot;$&quot;\ * &quot;-&quot;??_);_(@_)"/>
    <numFmt numFmtId="165" formatCode="_(* #,##0.00_);_(* \(#,##0.00\);_(* &quot;-&quot;??_);_(@_)"/>
    <numFmt numFmtId="166" formatCode="_-* #,##0_-;\-* #,##0_-;_-* &quot;-&quot;_-;_-@_-"/>
    <numFmt numFmtId="167" formatCode="_-&quot;$&quot;* #,##0.00_-;\-&quot;$&quot;* #,##0.00_-;_-&quot;$&quot;* &quot;-&quot;??_-;_-@_-"/>
    <numFmt numFmtId="168" formatCode="_-* #,##0.00_-;\-* #,##0.00_-;_-* &quot;-&quot;??_-;_-@_-"/>
    <numFmt numFmtId="169" formatCode="_(* #,##0.0_);_(* \(#,##0.0\);_(* &quot;-&quot;??_);_(@_)"/>
    <numFmt numFmtId="170" formatCode="###\ &quot;AUDITOR&quot;"/>
    <numFmt numFmtId="171" formatCode="###\ &quot;AUDITORES&quot;"/>
    <numFmt numFmtId="172" formatCode="0.0%"/>
    <numFmt numFmtId="173" formatCode="d\-mmm\-yyyy"/>
  </numFmts>
  <fonts count="51" x14ac:knownFonts="1">
    <font>
      <sz val="11"/>
      <color theme="1"/>
      <name val="Calibri"/>
      <family val="2"/>
      <scheme val="minor"/>
    </font>
    <font>
      <b/>
      <sz val="11"/>
      <color theme="0"/>
      <name val="Arial"/>
      <family val="2"/>
    </font>
    <font>
      <b/>
      <sz val="9"/>
      <color indexed="81"/>
      <name val="Tahoma"/>
      <family val="2"/>
    </font>
    <font>
      <sz val="11"/>
      <color theme="1"/>
      <name val="Calibri"/>
      <family val="2"/>
      <scheme val="minor"/>
    </font>
    <font>
      <b/>
      <sz val="12"/>
      <color theme="1"/>
      <name val="Calibri"/>
      <family val="2"/>
      <scheme val="minor"/>
    </font>
    <font>
      <b/>
      <sz val="12"/>
      <color rgb="FFFF0000"/>
      <name val="Calibri"/>
      <family val="2"/>
      <scheme val="minor"/>
    </font>
    <font>
      <b/>
      <sz val="12"/>
      <color theme="0"/>
      <name val="Calibri"/>
      <family val="2"/>
      <scheme val="minor"/>
    </font>
    <font>
      <sz val="12"/>
      <color theme="1"/>
      <name val="Calibri"/>
      <family val="2"/>
      <scheme val="minor"/>
    </font>
    <font>
      <b/>
      <sz val="12"/>
      <color rgb="FFFFFF00"/>
      <name val="Calibri"/>
      <family val="2"/>
      <scheme val="minor"/>
    </font>
    <font>
      <sz val="10"/>
      <name val="Arial"/>
      <family val="2"/>
    </font>
    <font>
      <sz val="12"/>
      <name val="Calibri"/>
      <family val="2"/>
      <scheme val="minor"/>
    </font>
    <font>
      <b/>
      <sz val="11"/>
      <color rgb="FF00B050"/>
      <name val="Arial"/>
      <family val="2"/>
    </font>
    <font>
      <b/>
      <sz val="11"/>
      <color theme="7" tint="-0.499984740745262"/>
      <name val="Arial"/>
      <family val="2"/>
    </font>
    <font>
      <b/>
      <sz val="18"/>
      <color theme="1"/>
      <name val="Arial"/>
      <family val="2"/>
    </font>
    <font>
      <sz val="12"/>
      <color rgb="FFFF0000"/>
      <name val="Calibri"/>
      <family val="2"/>
      <scheme val="minor"/>
    </font>
    <font>
      <b/>
      <sz val="12"/>
      <color rgb="FF0070C0"/>
      <name val="Calibri"/>
      <family val="2"/>
      <scheme val="minor"/>
    </font>
    <font>
      <u/>
      <sz val="11"/>
      <color theme="1"/>
      <name val="Calibri"/>
      <family val="2"/>
      <scheme val="minor"/>
    </font>
    <font>
      <sz val="10"/>
      <color theme="0" tint="-0.34998626667073579"/>
      <name val="Arial"/>
      <family val="2"/>
    </font>
    <font>
      <b/>
      <sz val="10"/>
      <name val="Arial"/>
      <family val="2"/>
    </font>
    <font>
      <sz val="10"/>
      <color theme="1"/>
      <name val="Arial"/>
      <family val="2"/>
    </font>
    <font>
      <b/>
      <sz val="10"/>
      <color theme="1"/>
      <name val="Arial"/>
      <family val="2"/>
    </font>
    <font>
      <b/>
      <sz val="10"/>
      <color theme="0" tint="-0.34998626667073579"/>
      <name val="Arial"/>
      <family val="2"/>
    </font>
    <font>
      <b/>
      <sz val="11"/>
      <color theme="1"/>
      <name val="Calibri"/>
      <family val="2"/>
      <scheme val="minor"/>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11"/>
      <color rgb="FF000000"/>
      <name val="Calibri"/>
      <family val="2"/>
    </font>
    <font>
      <sz val="10"/>
      <color rgb="FFFF0000"/>
      <name val="Arial"/>
      <family val="2"/>
    </font>
    <font>
      <sz val="8"/>
      <name val="Calibri"/>
      <family val="2"/>
      <scheme val="minor"/>
    </font>
    <font>
      <u/>
      <sz val="11"/>
      <color theme="10"/>
      <name val="Calibri"/>
      <family val="2"/>
      <scheme val="minor"/>
    </font>
    <font>
      <i/>
      <sz val="10"/>
      <color rgb="FF000000"/>
      <name val="Arial"/>
      <family val="2"/>
    </font>
    <font>
      <b/>
      <sz val="11"/>
      <name val="Arial"/>
      <family val="2"/>
    </font>
    <font>
      <b/>
      <sz val="12"/>
      <name val="Arial"/>
      <family val="2"/>
    </font>
    <font>
      <i/>
      <sz val="10"/>
      <color theme="1"/>
      <name val="Arial"/>
      <family val="2"/>
    </font>
    <font>
      <b/>
      <sz val="12"/>
      <color theme="1"/>
      <name val="Arial"/>
      <family val="2"/>
    </font>
    <font>
      <b/>
      <i/>
      <sz val="11"/>
      <color theme="1"/>
      <name val="Calibri"/>
      <family val="2"/>
      <scheme val="minor"/>
    </font>
    <font>
      <i/>
      <sz val="11"/>
      <color theme="1"/>
      <name val="Calibri"/>
      <family val="2"/>
      <scheme val="minor"/>
    </font>
  </fonts>
  <fills count="4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33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right style="thin">
        <color auto="1"/>
      </right>
      <top/>
      <bottom style="thin">
        <color auto="1"/>
      </bottom>
      <diagonal/>
    </border>
  </borders>
  <cellStyleXfs count="80">
    <xf numFmtId="0" fontId="0" fillId="0" borderId="0"/>
    <xf numFmtId="165" fontId="3" fillId="0" borderId="0" applyFont="0" applyFill="0" applyBorder="0" applyAlignment="0" applyProtection="0"/>
    <xf numFmtId="0" fontId="9" fillId="0" borderId="0"/>
    <xf numFmtId="9" fontId="3" fillId="0" borderId="0" applyFon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6" borderId="0" applyNumberFormat="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11" applyNumberFormat="0" applyAlignment="0" applyProtection="0"/>
    <xf numFmtId="0" fontId="32" fillId="20" borderId="12" applyNumberFormat="0" applyAlignment="0" applyProtection="0"/>
    <xf numFmtId="0" fontId="33" fillId="20" borderId="11" applyNumberFormat="0" applyAlignment="0" applyProtection="0"/>
    <xf numFmtId="0" fontId="34" fillId="0" borderId="13" applyNumberFormat="0" applyFill="0" applyAlignment="0" applyProtection="0"/>
    <xf numFmtId="0" fontId="35" fillId="21" borderId="14"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2" fillId="0" borderId="16" applyNumberFormat="0" applyFill="0" applyAlignment="0" applyProtection="0"/>
    <xf numFmtId="0" fontId="38"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8" fillId="46" borderId="0" applyNumberFormat="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8" fontId="39" fillId="0" borderId="0" applyFont="0" applyFill="0" applyBorder="0" applyAlignment="0" applyProtection="0"/>
    <xf numFmtId="0" fontId="39" fillId="0" borderId="0"/>
    <xf numFmtId="0" fontId="3" fillId="0" borderId="0"/>
    <xf numFmtId="0" fontId="9" fillId="0" borderId="0"/>
    <xf numFmtId="9" fontId="9" fillId="0" borderId="0" applyFont="0" applyFill="0" applyBorder="0" applyAlignment="0" applyProtection="0"/>
    <xf numFmtId="165" fontId="39"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9" fillId="0" borderId="0"/>
    <xf numFmtId="168" fontId="3" fillId="0" borderId="0" applyFont="0" applyFill="0" applyBorder="0" applyAlignment="0" applyProtection="0"/>
    <xf numFmtId="167" fontId="3" fillId="0" borderId="0" applyFont="0" applyFill="0" applyBorder="0" applyAlignment="0" applyProtection="0"/>
    <xf numFmtId="37" fontId="9" fillId="0" borderId="0"/>
    <xf numFmtId="166" fontId="3" fillId="0" borderId="0" applyFont="0" applyFill="0" applyBorder="0" applyAlignment="0" applyProtection="0"/>
    <xf numFmtId="0" fontId="40" fillId="0" borderId="0"/>
    <xf numFmtId="0" fontId="9" fillId="0" borderId="0"/>
    <xf numFmtId="0" fontId="3" fillId="0" borderId="0"/>
    <xf numFmtId="165" fontId="9" fillId="0" borderId="0" applyFont="0" applyFill="0" applyBorder="0" applyAlignment="0" applyProtection="0"/>
    <xf numFmtId="0" fontId="24" fillId="0" borderId="0" applyNumberForma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9" fillId="0" borderId="0" applyFont="0" applyFill="0" applyBorder="0" applyAlignment="0" applyProtection="0"/>
    <xf numFmtId="9" fontId="39" fillId="0" borderId="0" applyFont="0" applyFill="0" applyBorder="0" applyAlignment="0" applyProtection="0"/>
    <xf numFmtId="0" fontId="3" fillId="0" borderId="0"/>
    <xf numFmtId="165" fontId="3"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0" fontId="3" fillId="22" borderId="15" applyNumberFormat="0" applyFont="0" applyAlignment="0" applyProtection="0"/>
    <xf numFmtId="0" fontId="43" fillId="0" borderId="0" applyNumberFormat="0" applyFill="0" applyBorder="0" applyAlignment="0" applyProtection="0"/>
  </cellStyleXfs>
  <cellXfs count="133">
    <xf numFmtId="0" fontId="0" fillId="0" borderId="0" xfId="0"/>
    <xf numFmtId="0" fontId="7" fillId="2" borderId="0" xfId="0" applyFont="1" applyFill="1"/>
    <xf numFmtId="0" fontId="7" fillId="2" borderId="1" xfId="0" applyFont="1" applyFill="1" applyBorder="1"/>
    <xf numFmtId="2" fontId="7" fillId="2" borderId="1" xfId="0" applyNumberFormat="1" applyFont="1" applyFill="1" applyBorder="1"/>
    <xf numFmtId="0" fontId="4" fillId="2" borderId="1" xfId="0" applyFont="1" applyFill="1" applyBorder="1"/>
    <xf numFmtId="165" fontId="4" fillId="2" borderId="1" xfId="1" applyFont="1" applyFill="1" applyBorder="1"/>
    <xf numFmtId="0" fontId="5" fillId="2" borderId="1" xfId="0" applyFont="1" applyFill="1" applyBorder="1"/>
    <xf numFmtId="165" fontId="5" fillId="2" borderId="1" xfId="0" applyNumberFormat="1" applyFont="1" applyFill="1" applyBorder="1"/>
    <xf numFmtId="165" fontId="8" fillId="8" borderId="0" xfId="0" applyNumberFormat="1" applyFont="1" applyFill="1"/>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65" fontId="10" fillId="2" borderId="1" xfId="0" applyNumberFormat="1" applyFont="1" applyFill="1" applyBorder="1"/>
    <xf numFmtId="2" fontId="7" fillId="2" borderId="0" xfId="0" applyNumberFormat="1" applyFont="1" applyFill="1"/>
    <xf numFmtId="16" fontId="12" fillId="2" borderId="1" xfId="0" applyNumberFormat="1" applyFont="1" applyFill="1" applyBorder="1" applyAlignment="1">
      <alignment horizontal="center" vertical="center" wrapText="1"/>
    </xf>
    <xf numFmtId="16" fontId="11" fillId="2" borderId="1" xfId="0" applyNumberFormat="1" applyFont="1" applyFill="1" applyBorder="1" applyAlignment="1">
      <alignment horizontal="center" vertical="center" wrapText="1"/>
    </xf>
    <xf numFmtId="0" fontId="0" fillId="0" borderId="0" xfId="0" applyAlignment="1">
      <alignment vertical="center"/>
    </xf>
    <xf numFmtId="16" fontId="0" fillId="0" borderId="0" xfId="0" applyNumberFormat="1"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2" borderId="1" xfId="0" applyFill="1" applyBorder="1" applyAlignment="1">
      <alignment vertical="center" wrapText="1"/>
    </xf>
    <xf numFmtId="0" fontId="1" fillId="9" borderId="1" xfId="0" applyFont="1" applyFill="1" applyBorder="1" applyAlignment="1">
      <alignment horizontal="center" vertical="center"/>
    </xf>
    <xf numFmtId="16" fontId="1" fillId="9" borderId="1" xfId="0" applyNumberFormat="1" applyFont="1" applyFill="1" applyBorder="1" applyAlignment="1">
      <alignment horizontal="center" vertical="center" wrapText="1"/>
    </xf>
    <xf numFmtId="0" fontId="0" fillId="2" borderId="0" xfId="0" applyFill="1" applyAlignment="1">
      <alignment vertical="center"/>
    </xf>
    <xf numFmtId="1" fontId="7" fillId="2" borderId="1" xfId="0" applyNumberFormat="1" applyFont="1" applyFill="1" applyBorder="1" applyAlignment="1">
      <alignment horizontal="center"/>
    </xf>
    <xf numFmtId="0" fontId="5" fillId="2" borderId="0" xfId="0" applyFont="1" applyFill="1" applyBorder="1" applyAlignment="1">
      <alignment wrapText="1"/>
    </xf>
    <xf numFmtId="0" fontId="7" fillId="2" borderId="0" xfId="0" applyFont="1" applyFill="1" applyBorder="1"/>
    <xf numFmtId="0" fontId="7" fillId="2" borderId="1" xfId="0" applyFont="1" applyFill="1" applyBorder="1" applyAlignment="1">
      <alignment horizontal="center"/>
    </xf>
    <xf numFmtId="1" fontId="7" fillId="10" borderId="1" xfId="0" applyNumberFormat="1" applyFont="1" applyFill="1" applyBorder="1" applyAlignment="1">
      <alignment horizontal="center"/>
    </xf>
    <xf numFmtId="0" fontId="4" fillId="3" borderId="3" xfId="0" applyFont="1" applyFill="1" applyBorder="1" applyAlignment="1">
      <alignment horizontal="center" wrapText="1"/>
    </xf>
    <xf numFmtId="0" fontId="10" fillId="2" borderId="0" xfId="2" applyFont="1" applyFill="1" applyBorder="1" applyAlignment="1">
      <alignment horizontal="justify" vertical="center" wrapText="1"/>
    </xf>
    <xf numFmtId="0" fontId="7" fillId="2" borderId="0" xfId="0" applyFont="1" applyFill="1" applyBorder="1" applyAlignment="1">
      <alignment horizontal="center"/>
    </xf>
    <xf numFmtId="0" fontId="14"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0" fillId="2" borderId="1" xfId="2" applyFont="1" applyFill="1" applyBorder="1" applyAlignment="1">
      <alignment horizontal="justify" vertical="center" wrapText="1"/>
    </xf>
    <xf numFmtId="170" fontId="4" fillId="5" borderId="1" xfId="0" applyNumberFormat="1" applyFont="1" applyFill="1" applyBorder="1" applyAlignment="1">
      <alignment horizontal="center" wrapText="1"/>
    </xf>
    <xf numFmtId="171" fontId="4" fillId="5" borderId="1" xfId="0" applyNumberFormat="1" applyFont="1" applyFill="1" applyBorder="1" applyAlignment="1">
      <alignment horizontal="center" wrapText="1"/>
    </xf>
    <xf numFmtId="0" fontId="7" fillId="2" borderId="1"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4" fillId="2" borderId="0" xfId="0" applyFont="1" applyFill="1" applyBorder="1" applyAlignment="1">
      <alignment horizontal="right"/>
    </xf>
    <xf numFmtId="1" fontId="5" fillId="2" borderId="0" xfId="0" applyNumberFormat="1" applyFont="1" applyFill="1" applyBorder="1" applyAlignment="1">
      <alignment horizontal="center"/>
    </xf>
    <xf numFmtId="0" fontId="10" fillId="2" borderId="1" xfId="2" applyFont="1" applyFill="1" applyBorder="1" applyAlignment="1">
      <alignment vertical="center" wrapText="1"/>
    </xf>
    <xf numFmtId="1" fontId="10" fillId="2" borderId="1" xfId="0" applyNumberFormat="1" applyFont="1" applyFill="1" applyBorder="1" applyAlignment="1">
      <alignment horizontal="center"/>
    </xf>
    <xf numFmtId="1" fontId="10" fillId="10" borderId="1" xfId="0" applyNumberFormat="1" applyFont="1" applyFill="1" applyBorder="1" applyAlignment="1">
      <alignment horizontal="center"/>
    </xf>
    <xf numFmtId="0" fontId="6" fillId="11" borderId="1" xfId="0" applyFont="1" applyFill="1" applyBorder="1" applyAlignment="1">
      <alignment horizontal="center" vertical="center" wrapText="1"/>
    </xf>
    <xf numFmtId="0" fontId="4" fillId="2" borderId="0" xfId="0" applyFont="1" applyFill="1"/>
    <xf numFmtId="0" fontId="0" fillId="0" borderId="0" xfId="0" applyAlignment="1">
      <alignment horizontal="justify" vertical="center"/>
    </xf>
    <xf numFmtId="16" fontId="1" fillId="12" borderId="1" xfId="0" applyNumberFormat="1" applyFont="1" applyFill="1" applyBorder="1" applyAlignment="1">
      <alignment horizontal="center" vertical="center" wrapText="1"/>
    </xf>
    <xf numFmtId="0" fontId="0" fillId="2" borderId="1" xfId="0" applyFill="1" applyBorder="1" applyAlignment="1">
      <alignment horizontal="justify" vertical="center"/>
    </xf>
    <xf numFmtId="0" fontId="16" fillId="2"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vertical="center"/>
    </xf>
    <xf numFmtId="0" fontId="6" fillId="8" borderId="3" xfId="0" applyFont="1" applyFill="1" applyBorder="1" applyAlignment="1">
      <alignment horizontal="center" wrapText="1"/>
    </xf>
    <xf numFmtId="0" fontId="4" fillId="6" borderId="3" xfId="0" applyFont="1" applyFill="1" applyBorder="1" applyAlignment="1">
      <alignment horizontal="center" wrapText="1"/>
    </xf>
    <xf numFmtId="2" fontId="10" fillId="2" borderId="0" xfId="0" applyNumberFormat="1" applyFont="1" applyFill="1" applyBorder="1" applyAlignment="1">
      <alignment wrapText="1"/>
    </xf>
    <xf numFmtId="0" fontId="19" fillId="0" borderId="1" xfId="0" applyFont="1" applyBorder="1" applyAlignment="1">
      <alignment horizontal="justify" vertical="center" wrapText="1"/>
    </xf>
    <xf numFmtId="0" fontId="0" fillId="2" borderId="1" xfId="0" applyFill="1" applyBorder="1" applyAlignment="1">
      <alignment horizontal="center" vertical="center"/>
    </xf>
    <xf numFmtId="0" fontId="20" fillId="13"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20" fillId="0" borderId="1" xfId="0" applyFont="1" applyBorder="1" applyAlignment="1">
      <alignment horizontal="justify" vertical="center" wrapText="1"/>
    </xf>
    <xf numFmtId="9" fontId="22" fillId="0" borderId="1" xfId="3" applyFont="1" applyBorder="1" applyAlignment="1">
      <alignment horizontal="center" vertical="center"/>
    </xf>
    <xf numFmtId="169" fontId="20" fillId="3" borderId="1" xfId="1"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69" fontId="19" fillId="0" borderId="0" xfId="1" applyNumberFormat="1" applyFont="1" applyFill="1" applyAlignment="1">
      <alignment horizontal="center" vertical="center"/>
    </xf>
    <xf numFmtId="0" fontId="19" fillId="0" borderId="1" xfId="0" applyFont="1" applyBorder="1" applyAlignment="1">
      <alignment horizontal="center" vertical="center" wrapText="1"/>
    </xf>
    <xf numFmtId="0" fontId="9" fillId="4" borderId="0" xfId="0" applyFont="1" applyFill="1" applyAlignment="1">
      <alignment horizontal="justify" vertical="center"/>
    </xf>
    <xf numFmtId="0" fontId="17" fillId="4" borderId="0" xfId="0" applyFont="1" applyFill="1" applyAlignment="1">
      <alignment horizontal="justify" vertical="center"/>
    </xf>
    <xf numFmtId="0" fontId="19" fillId="4" borderId="0" xfId="0" applyFont="1" applyFill="1" applyAlignment="1">
      <alignment horizontal="justify" vertical="center"/>
    </xf>
    <xf numFmtId="0" fontId="9" fillId="0" borderId="0"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0" xfId="0" applyFont="1" applyFill="1" applyAlignment="1">
      <alignment horizontal="justify" vertical="center"/>
    </xf>
    <xf numFmtId="0" fontId="19" fillId="0" borderId="0" xfId="0" applyFont="1" applyFill="1" applyAlignment="1">
      <alignment horizontal="justify" vertical="center"/>
    </xf>
    <xf numFmtId="0" fontId="18" fillId="0" borderId="0" xfId="0" applyFont="1" applyFill="1" applyAlignment="1">
      <alignment horizontal="justify" vertical="center"/>
    </xf>
    <xf numFmtId="0" fontId="21" fillId="0" borderId="0" xfId="0" applyFont="1" applyFill="1" applyAlignment="1">
      <alignment horizontal="justify" vertical="center"/>
    </xf>
    <xf numFmtId="0" fontId="9" fillId="0" borderId="0" xfId="0" applyFont="1" applyFill="1" applyAlignment="1">
      <alignment horizontal="justify" vertical="center"/>
    </xf>
    <xf numFmtId="0" fontId="20" fillId="0" borderId="0" xfId="0" applyFont="1" applyFill="1" applyAlignment="1">
      <alignment horizontal="justify" vertical="center"/>
    </xf>
    <xf numFmtId="0" fontId="19" fillId="0" borderId="0" xfId="0" applyFont="1" applyFill="1" applyAlignment="1">
      <alignment horizontal="center" vertical="center"/>
    </xf>
    <xf numFmtId="0" fontId="19" fillId="2" borderId="1" xfId="0" applyFont="1" applyFill="1" applyBorder="1" applyAlignment="1">
      <alignment horizontal="justify" vertical="center" wrapText="1"/>
    </xf>
    <xf numFmtId="9" fontId="19" fillId="0" borderId="0" xfId="0" applyNumberFormat="1" applyFont="1" applyFill="1" applyAlignment="1">
      <alignment horizontal="center" vertical="center"/>
    </xf>
    <xf numFmtId="9" fontId="0" fillId="2" borderId="1" xfId="3"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xf>
    <xf numFmtId="0" fontId="43" fillId="0" borderId="0" xfId="79" applyAlignment="1">
      <alignment wrapText="1"/>
    </xf>
    <xf numFmtId="0" fontId="19" fillId="0" borderId="0" xfId="0" applyFont="1" applyFill="1" applyAlignment="1">
      <alignment horizontal="justify" vertical="center" wrapText="1"/>
    </xf>
    <xf numFmtId="9" fontId="19" fillId="2"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xf>
    <xf numFmtId="9" fontId="9" fillId="0" borderId="1" xfId="0" applyNumberFormat="1" applyFont="1" applyFill="1" applyBorder="1" applyAlignment="1">
      <alignment horizontal="center" vertical="center"/>
    </xf>
    <xf numFmtId="9" fontId="23" fillId="0" borderId="1" xfId="0" applyNumberFormat="1" applyFont="1" applyBorder="1" applyAlignment="1">
      <alignment horizontal="center" vertical="center" wrapText="1"/>
    </xf>
    <xf numFmtId="9" fontId="0" fillId="2" borderId="1" xfId="3" applyNumberFormat="1" applyFont="1" applyFill="1" applyBorder="1" applyAlignment="1">
      <alignment horizontal="center" vertical="center"/>
    </xf>
    <xf numFmtId="0" fontId="9" fillId="2" borderId="1" xfId="0" applyFont="1" applyFill="1" applyBorder="1" applyAlignment="1">
      <alignment horizontal="justify" vertical="center" wrapText="1"/>
    </xf>
    <xf numFmtId="172" fontId="19" fillId="0" borderId="1" xfId="0" applyNumberFormat="1" applyFont="1" applyFill="1" applyBorder="1" applyAlignment="1">
      <alignment horizontal="center" vertical="center"/>
    </xf>
    <xf numFmtId="0" fontId="23" fillId="2"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79" applyFont="1" applyBorder="1" applyAlignment="1">
      <alignment horizontal="justify" vertical="center" wrapText="1"/>
    </xf>
    <xf numFmtId="0" fontId="9" fillId="0" borderId="0" xfId="79" applyFont="1" applyAlignment="1">
      <alignment horizontal="justify" vertical="center" wrapText="1"/>
    </xf>
    <xf numFmtId="0" fontId="9" fillId="2" borderId="3" xfId="0" applyFont="1" applyFill="1" applyBorder="1" applyAlignment="1">
      <alignment horizontal="justify" vertical="center" wrapText="1"/>
    </xf>
    <xf numFmtId="173" fontId="9" fillId="0" borderId="1" xfId="0" applyNumberFormat="1" applyFont="1" applyFill="1" applyBorder="1" applyAlignment="1">
      <alignment horizontal="center" vertical="center"/>
    </xf>
    <xf numFmtId="0" fontId="9" fillId="0" borderId="1" xfId="0" applyFont="1" applyBorder="1" applyAlignment="1">
      <alignment horizontal="justify" vertical="center" wrapText="1"/>
    </xf>
    <xf numFmtId="0" fontId="9" fillId="2" borderId="1" xfId="79" applyFont="1" applyFill="1" applyBorder="1" applyAlignment="1">
      <alignment horizontal="justify" vertical="center" wrapText="1"/>
    </xf>
    <xf numFmtId="9" fontId="48" fillId="13" borderId="1" xfId="0" applyNumberFormat="1" applyFont="1" applyFill="1" applyBorder="1" applyAlignment="1">
      <alignment horizontal="center" vertical="center"/>
    </xf>
    <xf numFmtId="9" fontId="4" fillId="13" borderId="1" xfId="3" applyFont="1" applyFill="1" applyBorder="1" applyAlignment="1">
      <alignment horizontal="center" vertical="center"/>
    </xf>
    <xf numFmtId="9" fontId="46" fillId="47" borderId="1" xfId="0" applyNumberFormat="1" applyFont="1" applyFill="1" applyBorder="1" applyAlignment="1">
      <alignment horizontal="center" vertical="center"/>
    </xf>
    <xf numFmtId="9" fontId="48" fillId="14" borderId="1" xfId="0" applyNumberFormat="1" applyFont="1" applyFill="1" applyBorder="1" applyAlignment="1">
      <alignment horizontal="center" vertical="center"/>
    </xf>
    <xf numFmtId="0" fontId="49" fillId="0" borderId="0" xfId="0" applyFont="1"/>
    <xf numFmtId="0" fontId="45" fillId="3" borderId="1"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5" fillId="3" borderId="5"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23" fillId="2" borderId="3" xfId="0" applyFont="1" applyFill="1" applyBorder="1" applyAlignment="1">
      <alignment horizontal="justify" vertical="center" wrapText="1"/>
    </xf>
    <xf numFmtId="0" fontId="23" fillId="2" borderId="17" xfId="0" applyFont="1" applyFill="1" applyBorder="1" applyAlignment="1">
      <alignment horizontal="justify" vertical="center" wrapText="1"/>
    </xf>
    <xf numFmtId="0" fontId="23" fillId="2" borderId="2" xfId="0" applyFont="1" applyFill="1" applyBorder="1" applyAlignment="1">
      <alignment horizontal="justify" vertical="center" wrapText="1"/>
    </xf>
    <xf numFmtId="0" fontId="46" fillId="4" borderId="4" xfId="0" applyFont="1" applyFill="1" applyBorder="1" applyAlignment="1">
      <alignment horizontal="center" vertical="center" wrapText="1"/>
    </xf>
    <xf numFmtId="0" fontId="46" fillId="4" borderId="5"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3" fillId="0" borderId="0" xfId="0" applyFont="1" applyAlignment="1">
      <alignment horizontal="center" vertical="center"/>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5" fillId="2" borderId="7" xfId="0" applyFont="1" applyFill="1" applyBorder="1" applyAlignment="1">
      <alignment horizontal="center"/>
    </xf>
  </cellXfs>
  <cellStyles count="80">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Hipervínculo" xfId="79" builtinId="8"/>
    <cellStyle name="Incorrecto" xfId="9" builtinId="27" customBuiltin="1"/>
    <cellStyle name="Millares" xfId="1" builtinId="3"/>
    <cellStyle name="Millares [0] 2" xfId="60"/>
    <cellStyle name="Millares 2" xfId="45"/>
    <cellStyle name="Millares 2 2" xfId="55"/>
    <cellStyle name="Millares 20" xfId="54"/>
    <cellStyle name="Millares 3" xfId="46"/>
    <cellStyle name="Millares 4" xfId="47"/>
    <cellStyle name="Millares 4 2" xfId="64"/>
    <cellStyle name="Millares 5" xfId="44"/>
    <cellStyle name="Millares 5 2" xfId="66"/>
    <cellStyle name="Millares 6" xfId="52"/>
    <cellStyle name="Millares 6 2" xfId="69"/>
    <cellStyle name="Millares 7" xfId="57"/>
    <cellStyle name="Millares 7 2" xfId="70"/>
    <cellStyle name="Millares 8" xfId="74"/>
    <cellStyle name="Millares 9" xfId="71"/>
    <cellStyle name="Moneda 2" xfId="53"/>
    <cellStyle name="Moneda 2 2" xfId="68"/>
    <cellStyle name="Moneda 3" xfId="58"/>
    <cellStyle name="Neutral" xfId="10" builtinId="28" customBuiltin="1"/>
    <cellStyle name="Normal" xfId="0" builtinId="0"/>
    <cellStyle name="Normal 10" xfId="61"/>
    <cellStyle name="Normal 2" xfId="2"/>
    <cellStyle name="Normal 2 2" xfId="56"/>
    <cellStyle name="Normal 2 2 2" xfId="62"/>
    <cellStyle name="Normal 2 3" xfId="59"/>
    <cellStyle name="Normal 2 4" xfId="63"/>
    <cellStyle name="Normal 3" xfId="48"/>
    <cellStyle name="Normal 4" xfId="49"/>
    <cellStyle name="Normal 4 2" xfId="50"/>
    <cellStyle name="Normal 5" xfId="43"/>
    <cellStyle name="Normal 5 2" xfId="75"/>
    <cellStyle name="Normal 6" xfId="73"/>
    <cellStyle name="Normal 7" xfId="76"/>
    <cellStyle name="Notas 2" xfId="78"/>
    <cellStyle name="Porcentaje" xfId="3" builtinId="5"/>
    <cellStyle name="Porcentaje 2" xfId="51"/>
    <cellStyle name="Porcentaje 3" xfId="67"/>
    <cellStyle name="Porcentaje 4" xfId="77"/>
    <cellStyle name="Porcentaje 5" xfId="72"/>
    <cellStyle name="Salida" xfId="12" builtinId="21" customBuiltin="1"/>
    <cellStyle name="Texto de advertencia" xfId="16" builtinId="11" customBuiltin="1"/>
    <cellStyle name="Texto explicativo" xfId="17" builtinId="53" customBuiltin="1"/>
    <cellStyle name="Título 2" xfId="5" builtinId="17" customBuiltin="1"/>
    <cellStyle name="Título 3" xfId="6" builtinId="18" customBuiltin="1"/>
    <cellStyle name="Título 4" xfId="65"/>
    <cellStyle name="Total" xfId="18" builtinId="25" customBuiltin="1"/>
  </cellStyles>
  <dxfs count="9">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9" defaultPivotStyle="PivotStyleLight16"/>
  <colors>
    <mruColors>
      <color rgb="FFFF3300"/>
      <color rgb="FF99FF99"/>
      <color rgb="FFFFFFCC"/>
      <color rgb="FF007635"/>
      <color rgb="FFF7C7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166684</xdr:colOff>
      <xdr:row>0</xdr:row>
      <xdr:rowOff>123825</xdr:rowOff>
    </xdr:from>
    <xdr:ext cx="2195516" cy="631371"/>
    <xdr:pic>
      <xdr:nvPicPr>
        <xdr:cNvPr id="5" name="Imagen 4" descr="ADR">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166684" y="123825"/>
          <a:ext cx="2195516" cy="631371"/>
        </a:xfrm>
        <a:prstGeom prst="rect">
          <a:avLst/>
        </a:prstGeom>
        <a:noFill/>
        <a:ln>
          <a:noFill/>
        </a:ln>
        <a:extLst>
          <a:ext uri="{53640926-AAD7-44D8-BBD7-CCE9431645EC}">
            <a14:shadowObscured xmlns:a14="http://schemas.microsoft.com/office/drawing/2010/main"/>
          </a:ext>
        </a:extLst>
      </xdr:spPr>
    </xdr:pic>
    <xdr:clientData/>
  </xdr:oneCellAnchor>
  <xdr:oneCellAnchor>
    <xdr:from>
      <xdr:col>6</xdr:col>
      <xdr:colOff>857250</xdr:colOff>
      <xdr:row>0</xdr:row>
      <xdr:rowOff>128248</xdr:rowOff>
    </xdr:from>
    <xdr:ext cx="3468113" cy="561294"/>
    <xdr:pic>
      <xdr:nvPicPr>
        <xdr:cNvPr id="7" name="Imagen 6" descr="ADR">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7810500" y="128248"/>
          <a:ext cx="3468113" cy="56129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1209675</xdr:colOff>
      <xdr:row>0</xdr:row>
      <xdr:rowOff>197984</xdr:rowOff>
    </xdr:from>
    <xdr:to>
      <xdr:col>7</xdr:col>
      <xdr:colOff>2564606</xdr:colOff>
      <xdr:row>0</xdr:row>
      <xdr:rowOff>733425</xdr:rowOff>
    </xdr:to>
    <xdr:pic>
      <xdr:nvPicPr>
        <xdr:cNvPr id="2" name="Imagen 1" descr="ADR">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208" t="6543" b="1"/>
        <a:stretch/>
      </xdr:blipFill>
      <xdr:spPr bwMode="auto">
        <a:xfrm>
          <a:off x="8172450" y="197984"/>
          <a:ext cx="3479006" cy="535441"/>
        </a:xfrm>
        <a:prstGeom prst="rect">
          <a:avLst/>
        </a:prstGeom>
        <a:noFill/>
        <a:ln>
          <a:noFill/>
        </a:ln>
        <a:extLst>
          <a:ext uri="{53640926-AAD7-44D8-BBD7-CCE9431645EC}">
            <a14:shadowObscured xmlns:a14="http://schemas.microsoft.com/office/drawing/2010/main"/>
          </a:ext>
        </a:extLst>
      </xdr:spPr>
    </xdr:pic>
    <xdr:clientData/>
  </xdr:twoCellAnchor>
  <xdr:oneCellAnchor>
    <xdr:from>
      <xdr:col>0</xdr:col>
      <xdr:colOff>250032</xdr:colOff>
      <xdr:row>0</xdr:row>
      <xdr:rowOff>154782</xdr:rowOff>
    </xdr:from>
    <xdr:ext cx="1857374" cy="702468"/>
    <xdr:pic>
      <xdr:nvPicPr>
        <xdr:cNvPr id="3" name="Imagen 2" descr="ADR">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984" r="74160"/>
        <a:stretch/>
      </xdr:blipFill>
      <xdr:spPr bwMode="auto">
        <a:xfrm>
          <a:off x="250032" y="154782"/>
          <a:ext cx="1857374" cy="702468"/>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92866</xdr:colOff>
      <xdr:row>0</xdr:row>
      <xdr:rowOff>126205</xdr:rowOff>
    </xdr:from>
    <xdr:ext cx="2143125" cy="661989"/>
    <xdr:pic>
      <xdr:nvPicPr>
        <xdr:cNvPr id="3" name="Imagen 2" descr="ADR">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92866" y="126205"/>
          <a:ext cx="2143125" cy="661989"/>
        </a:xfrm>
        <a:prstGeom prst="rect">
          <a:avLst/>
        </a:prstGeom>
        <a:noFill/>
        <a:ln>
          <a:noFill/>
        </a:ln>
        <a:extLst>
          <a:ext uri="{53640926-AAD7-44D8-BBD7-CCE9431645EC}">
            <a14:shadowObscured xmlns:a14="http://schemas.microsoft.com/office/drawing/2010/main"/>
          </a:ext>
        </a:extLst>
      </xdr:spPr>
    </xdr:pic>
    <xdr:clientData/>
  </xdr:oneCellAnchor>
  <xdr:oneCellAnchor>
    <xdr:from>
      <xdr:col>6</xdr:col>
      <xdr:colOff>1266825</xdr:colOff>
      <xdr:row>0</xdr:row>
      <xdr:rowOff>158280</xdr:rowOff>
    </xdr:from>
    <xdr:ext cx="3305153" cy="655427"/>
    <xdr:pic>
      <xdr:nvPicPr>
        <xdr:cNvPr id="5" name="Imagen 4" descr="ADR">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7905750" y="158280"/>
          <a:ext cx="3305153" cy="655427"/>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90487</xdr:colOff>
      <xdr:row>0</xdr:row>
      <xdr:rowOff>185737</xdr:rowOff>
    </xdr:from>
    <xdr:ext cx="1776413" cy="614363"/>
    <xdr:pic>
      <xdr:nvPicPr>
        <xdr:cNvPr id="3" name="Imagen 2" descr="ADR">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90487" y="185737"/>
          <a:ext cx="1776413" cy="614363"/>
        </a:xfrm>
        <a:prstGeom prst="rect">
          <a:avLst/>
        </a:prstGeom>
        <a:noFill/>
        <a:ln>
          <a:noFill/>
        </a:ln>
        <a:extLst>
          <a:ext uri="{53640926-AAD7-44D8-BBD7-CCE9431645EC}">
            <a14:shadowObscured xmlns:a14="http://schemas.microsoft.com/office/drawing/2010/main"/>
          </a:ext>
        </a:extLst>
      </xdr:spPr>
    </xdr:pic>
    <xdr:clientData/>
  </xdr:oneCellAnchor>
  <xdr:oneCellAnchor>
    <xdr:from>
      <xdr:col>6</xdr:col>
      <xdr:colOff>1590675</xdr:colOff>
      <xdr:row>0</xdr:row>
      <xdr:rowOff>232779</xdr:rowOff>
    </xdr:from>
    <xdr:ext cx="3006616" cy="510171"/>
    <xdr:pic>
      <xdr:nvPicPr>
        <xdr:cNvPr id="5" name="Imagen 4" descr="ADR">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8639175" y="232779"/>
          <a:ext cx="3006616" cy="510171"/>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1733550</xdr:colOff>
      <xdr:row>0</xdr:row>
      <xdr:rowOff>199798</xdr:rowOff>
    </xdr:from>
    <xdr:to>
      <xdr:col>7</xdr:col>
      <xdr:colOff>2365828</xdr:colOff>
      <xdr:row>0</xdr:row>
      <xdr:rowOff>714375</xdr:rowOff>
    </xdr:to>
    <xdr:pic>
      <xdr:nvPicPr>
        <xdr:cNvPr id="2" name="Imagen 1" descr="ADR">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208" t="6543" b="1"/>
        <a:stretch/>
      </xdr:blipFill>
      <xdr:spPr bwMode="auto">
        <a:xfrm>
          <a:off x="8601075" y="199798"/>
          <a:ext cx="3061153" cy="514577"/>
        </a:xfrm>
        <a:prstGeom prst="rect">
          <a:avLst/>
        </a:prstGeom>
        <a:noFill/>
        <a:ln>
          <a:noFill/>
        </a:ln>
        <a:extLst>
          <a:ext uri="{53640926-AAD7-44D8-BBD7-CCE9431645EC}">
            <a14:shadowObscured xmlns:a14="http://schemas.microsoft.com/office/drawing/2010/main"/>
          </a:ext>
        </a:extLst>
      </xdr:spPr>
    </xdr:pic>
    <xdr:clientData/>
  </xdr:twoCellAnchor>
  <xdr:oneCellAnchor>
    <xdr:from>
      <xdr:col>0</xdr:col>
      <xdr:colOff>68489</xdr:colOff>
      <xdr:row>0</xdr:row>
      <xdr:rowOff>193108</xdr:rowOff>
    </xdr:from>
    <xdr:ext cx="1512662" cy="540318"/>
    <xdr:pic>
      <xdr:nvPicPr>
        <xdr:cNvPr id="5" name="Imagen 4" descr="ADR">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984" r="74160"/>
        <a:stretch/>
      </xdr:blipFill>
      <xdr:spPr bwMode="auto">
        <a:xfrm>
          <a:off x="68489" y="193108"/>
          <a:ext cx="1512662" cy="540318"/>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190500</xdr:rowOff>
    </xdr:from>
    <xdr:ext cx="1571625" cy="514350"/>
    <xdr:pic>
      <xdr:nvPicPr>
        <xdr:cNvPr id="3" name="Imagen 2" descr="ADR">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95250" y="190500"/>
          <a:ext cx="1571625" cy="51435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6</xdr:col>
      <xdr:colOff>1390650</xdr:colOff>
      <xdr:row>0</xdr:row>
      <xdr:rowOff>238125</xdr:rowOff>
    </xdr:from>
    <xdr:to>
      <xdr:col>7</xdr:col>
      <xdr:colOff>2552699</xdr:colOff>
      <xdr:row>0</xdr:row>
      <xdr:rowOff>714375</xdr:rowOff>
    </xdr:to>
    <xdr:pic>
      <xdr:nvPicPr>
        <xdr:cNvPr id="4" name="Imagen 3" descr="ADR">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8020050" y="238125"/>
          <a:ext cx="3276599" cy="4762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abSelected="1" workbookViewId="0"/>
  </sheetViews>
  <sheetFormatPr baseColWidth="10" defaultRowHeight="15" x14ac:dyDescent="0.25"/>
  <cols>
    <col min="1" max="1" width="67" customWidth="1"/>
    <col min="2" max="3" width="25.85546875" customWidth="1"/>
    <col min="4" max="4" width="7.28515625" customWidth="1"/>
    <col min="5" max="5" width="19.42578125" customWidth="1"/>
    <col min="6" max="6" width="23" customWidth="1"/>
  </cols>
  <sheetData>
    <row r="1" spans="1:6" ht="30.75" customHeight="1" x14ac:dyDescent="0.25">
      <c r="A1" s="64" t="s">
        <v>143</v>
      </c>
      <c r="B1" s="64" t="s">
        <v>276</v>
      </c>
      <c r="C1" s="64" t="s">
        <v>124</v>
      </c>
    </row>
    <row r="2" spans="1:6" ht="45" customHeight="1" x14ac:dyDescent="0.25">
      <c r="A2" s="79" t="s">
        <v>125</v>
      </c>
      <c r="B2" s="95">
        <f>+'RIESGO CORRUPCIÓN'!F9</f>
        <v>0.64</v>
      </c>
      <c r="C2" s="82" t="str">
        <f t="shared" ref="C2:C8" si="0">+IF(AND(B2&gt;=0,B2&lt;=0.59),"ZONA BAJA",IF(AND(B2&gt;=0.6,B2&lt;=0.79),"ZONA MEDIA","ZONA ALTA"))</f>
        <v>ZONA MEDIA</v>
      </c>
    </row>
    <row r="3" spans="1:6" ht="45" customHeight="1" x14ac:dyDescent="0.25">
      <c r="A3" s="96" t="s">
        <v>144</v>
      </c>
      <c r="B3" s="81">
        <f>+'RACIONALIZACIÓN TRÁMITES'!F7</f>
        <v>0</v>
      </c>
      <c r="C3" s="82" t="str">
        <f t="shared" si="0"/>
        <v>ZONA BAJA</v>
      </c>
      <c r="E3" s="57" t="s">
        <v>126</v>
      </c>
      <c r="F3" s="58" t="s">
        <v>127</v>
      </c>
    </row>
    <row r="4" spans="1:6" ht="45" customHeight="1" x14ac:dyDescent="0.25">
      <c r="A4" s="96" t="s">
        <v>145</v>
      </c>
      <c r="B4" s="81">
        <f>+'RENDICIÓN CUENTAS'!F13</f>
        <v>0.25</v>
      </c>
      <c r="C4" s="82" t="str">
        <f t="shared" si="0"/>
        <v>ZONA BAJA</v>
      </c>
      <c r="E4" s="57" t="s">
        <v>128</v>
      </c>
      <c r="F4" s="59" t="s">
        <v>129</v>
      </c>
    </row>
    <row r="5" spans="1:6" ht="45" customHeight="1" x14ac:dyDescent="0.25">
      <c r="A5" s="79" t="s">
        <v>130</v>
      </c>
      <c r="B5" s="81">
        <f>+'ATENCIÓN CIUDADANO'!F12</f>
        <v>0.33287500000000003</v>
      </c>
      <c r="C5" s="82" t="str">
        <f t="shared" si="0"/>
        <v>ZONA BAJA</v>
      </c>
      <c r="E5" s="57" t="s">
        <v>131</v>
      </c>
      <c r="F5" s="60" t="s">
        <v>132</v>
      </c>
    </row>
    <row r="6" spans="1:6" ht="45" customHeight="1" x14ac:dyDescent="0.25">
      <c r="A6" s="79" t="s">
        <v>133</v>
      </c>
      <c r="B6" s="81">
        <f>+TRANSPARENCIA!F8</f>
        <v>0.27074999999999999</v>
      </c>
      <c r="C6" s="82" t="str">
        <f t="shared" si="0"/>
        <v>ZONA BAJA</v>
      </c>
    </row>
    <row r="7" spans="1:6" ht="45" customHeight="1" x14ac:dyDescent="0.25">
      <c r="A7" s="79" t="s">
        <v>228</v>
      </c>
      <c r="B7" s="81">
        <f>+'OTRAS INICIATIVAS'!F5</f>
        <v>0</v>
      </c>
      <c r="C7" s="82" t="str">
        <f t="shared" si="0"/>
        <v>ZONA BAJA</v>
      </c>
    </row>
    <row r="8" spans="1:6" ht="45" customHeight="1" x14ac:dyDescent="0.25">
      <c r="A8" s="61" t="s">
        <v>134</v>
      </c>
      <c r="B8" s="62">
        <f>AVERAGE(B2:B7)</f>
        <v>0.24893750000000003</v>
      </c>
      <c r="C8" s="82" t="str">
        <f t="shared" si="0"/>
        <v>ZONA BAJA</v>
      </c>
    </row>
    <row r="10" spans="1:6" x14ac:dyDescent="0.25">
      <c r="A10" s="110" t="s">
        <v>267</v>
      </c>
    </row>
  </sheetData>
  <conditionalFormatting sqref="C2:C7">
    <cfRule type="containsText" dxfId="8" priority="4" operator="containsText" text="ZONA ALTA">
      <formula>NOT(ISERROR(SEARCH("ZONA ALTA",C2)))</formula>
    </cfRule>
    <cfRule type="containsText" dxfId="7" priority="5" operator="containsText" text="ZONA MEDIA">
      <formula>NOT(ISERROR(SEARCH("ZONA MEDIA",C2)))</formula>
    </cfRule>
    <cfRule type="containsText" dxfId="6" priority="6" operator="containsText" text="ZONA BAJA">
      <formula>NOT(ISERROR(SEARCH("ZONA BAJA",C2)))</formula>
    </cfRule>
  </conditionalFormatting>
  <conditionalFormatting sqref="C8">
    <cfRule type="containsText" dxfId="5" priority="1" operator="containsText" text="ZONA ALTA">
      <formula>NOT(ISERROR(SEARCH("ZONA ALTA",C8)))</formula>
    </cfRule>
    <cfRule type="containsText" dxfId="4" priority="2" operator="containsText" text="ZONA MEDIA">
      <formula>NOT(ISERROR(SEARCH("ZONA MEDIA",C8)))</formula>
    </cfRule>
    <cfRule type="containsText" dxfId="3" priority="3" operator="containsText" text="ZONA BAJA">
      <formula>NOT(ISERROR(SEARCH("ZONA BAJA",C8)))</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zoomScale="90" zoomScaleNormal="80" zoomScaleSheetLayoutView="90" zoomScalePageLayoutView="80" workbookViewId="0">
      <pane ySplit="3" topLeftCell="A4" activePane="bottomLeft" state="frozen"/>
      <selection pane="bottomLeft" activeCell="G8" sqref="G8"/>
    </sheetView>
  </sheetViews>
  <sheetFormatPr baseColWidth="10" defaultColWidth="11.42578125" defaultRowHeight="15" x14ac:dyDescent="0.25"/>
  <cols>
    <col min="1" max="5" width="20.7109375" style="47" customWidth="1"/>
    <col min="6" max="6" width="16.42578125" style="47" customWidth="1"/>
    <col min="7" max="7" width="20.7109375" style="47" customWidth="1"/>
    <col min="8" max="8" width="14.28515625" style="47" customWidth="1"/>
    <col min="9" max="12" width="20.7109375" style="47" customWidth="1"/>
    <col min="13" max="13" width="14" style="17" customWidth="1"/>
    <col min="14" max="16384" width="11.42578125" style="17"/>
  </cols>
  <sheetData>
    <row r="1" spans="1:13" ht="23.25" x14ac:dyDescent="0.25">
      <c r="A1" s="126" t="s">
        <v>120</v>
      </c>
      <c r="B1" s="126"/>
      <c r="C1" s="126"/>
      <c r="D1" s="126"/>
      <c r="E1" s="126"/>
      <c r="F1" s="126"/>
      <c r="G1" s="126"/>
      <c r="H1" s="126"/>
      <c r="I1" s="126"/>
      <c r="J1" s="126"/>
      <c r="K1" s="126"/>
      <c r="L1" s="126"/>
      <c r="M1" s="126"/>
    </row>
    <row r="3" spans="1:13" ht="50.1" customHeight="1" x14ac:dyDescent="0.25">
      <c r="A3" s="23" t="s">
        <v>4</v>
      </c>
      <c r="B3" s="23" t="s">
        <v>5</v>
      </c>
      <c r="C3" s="23" t="s">
        <v>6</v>
      </c>
      <c r="D3" s="23" t="s">
        <v>7</v>
      </c>
      <c r="E3" s="23" t="s">
        <v>8</v>
      </c>
      <c r="F3" s="23" t="s">
        <v>9</v>
      </c>
      <c r="G3" s="23" t="s">
        <v>10</v>
      </c>
      <c r="H3" s="23" t="s">
        <v>11</v>
      </c>
      <c r="I3" s="23" t="s">
        <v>12</v>
      </c>
      <c r="J3" s="23" t="s">
        <v>13</v>
      </c>
      <c r="K3" s="23" t="s">
        <v>14</v>
      </c>
      <c r="L3" s="23" t="s">
        <v>15</v>
      </c>
      <c r="M3" s="48" t="s">
        <v>23</v>
      </c>
    </row>
    <row r="4" spans="1:13" ht="90" customHeight="1" x14ac:dyDescent="0.25">
      <c r="A4" s="49" t="s">
        <v>54</v>
      </c>
      <c r="B4" s="49" t="s">
        <v>3</v>
      </c>
      <c r="C4" s="49" t="s">
        <v>67</v>
      </c>
      <c r="D4" s="49" t="s">
        <v>63</v>
      </c>
      <c r="E4" s="49" t="s">
        <v>59</v>
      </c>
      <c r="F4" s="49"/>
      <c r="G4" s="49" t="s">
        <v>54</v>
      </c>
      <c r="H4" s="49"/>
      <c r="I4" s="49" t="s">
        <v>59</v>
      </c>
      <c r="J4" s="50" t="s">
        <v>78</v>
      </c>
      <c r="K4" s="49" t="s">
        <v>67</v>
      </c>
      <c r="L4" s="49" t="s">
        <v>59</v>
      </c>
      <c r="M4" s="51" t="s">
        <v>119</v>
      </c>
    </row>
    <row r="5" spans="1:13" ht="90" customHeight="1" x14ac:dyDescent="0.25">
      <c r="A5" s="49" t="s">
        <v>57</v>
      </c>
      <c r="B5" s="49" t="s">
        <v>52</v>
      </c>
      <c r="C5" s="49" t="s">
        <v>70</v>
      </c>
      <c r="D5" s="50" t="s">
        <v>78</v>
      </c>
      <c r="E5" s="49" t="s">
        <v>80</v>
      </c>
      <c r="F5" s="49"/>
      <c r="G5" s="49" t="s">
        <v>63</v>
      </c>
      <c r="H5" s="49"/>
      <c r="I5" s="49" t="s">
        <v>80</v>
      </c>
      <c r="J5" s="49"/>
      <c r="K5" s="49"/>
      <c r="L5" s="49" t="s">
        <v>74</v>
      </c>
      <c r="M5" s="51"/>
    </row>
    <row r="6" spans="1:13" ht="90" customHeight="1" x14ac:dyDescent="0.25">
      <c r="A6" s="50" t="s">
        <v>78</v>
      </c>
      <c r="B6" s="49" t="s">
        <v>79</v>
      </c>
      <c r="C6" s="49"/>
      <c r="D6" s="49"/>
      <c r="E6" s="49"/>
      <c r="F6" s="49"/>
      <c r="G6" s="49" t="s">
        <v>65</v>
      </c>
      <c r="H6" s="49"/>
      <c r="I6" s="49"/>
      <c r="J6" s="49"/>
      <c r="K6" s="49"/>
      <c r="L6" s="49"/>
      <c r="M6" s="52"/>
    </row>
    <row r="7" spans="1:13" ht="90" customHeight="1" x14ac:dyDescent="0.25">
      <c r="A7" s="49"/>
      <c r="B7" s="49" t="s">
        <v>61</v>
      </c>
      <c r="C7" s="49"/>
      <c r="D7" s="49"/>
      <c r="E7" s="49"/>
      <c r="F7" s="49"/>
      <c r="G7" s="49" t="s">
        <v>67</v>
      </c>
      <c r="H7" s="49"/>
      <c r="I7" s="49"/>
      <c r="J7" s="49"/>
      <c r="K7" s="49"/>
      <c r="L7" s="49"/>
      <c r="M7" s="52"/>
    </row>
    <row r="8" spans="1:13" ht="90" customHeight="1" x14ac:dyDescent="0.25">
      <c r="A8" s="49"/>
      <c r="B8" s="49" t="s">
        <v>63</v>
      </c>
      <c r="C8" s="49"/>
      <c r="D8" s="49"/>
      <c r="E8" s="49"/>
      <c r="F8" s="49"/>
      <c r="G8" s="50" t="s">
        <v>78</v>
      </c>
      <c r="H8" s="49"/>
      <c r="I8" s="49"/>
      <c r="J8" s="49"/>
      <c r="K8" s="49"/>
      <c r="L8" s="49"/>
      <c r="M8" s="52"/>
    </row>
    <row r="9" spans="1:13" ht="90" customHeight="1" x14ac:dyDescent="0.25">
      <c r="A9" s="49"/>
      <c r="B9" s="49" t="s">
        <v>65</v>
      </c>
      <c r="C9" s="49"/>
      <c r="D9" s="49"/>
      <c r="E9" s="49"/>
      <c r="F9" s="49"/>
      <c r="G9" s="49"/>
      <c r="H9" s="49"/>
      <c r="I9" s="49"/>
      <c r="J9" s="49"/>
      <c r="K9" s="49"/>
      <c r="L9" s="49"/>
      <c r="M9" s="52"/>
    </row>
    <row r="10" spans="1:13" ht="77.25" customHeight="1" x14ac:dyDescent="0.25"/>
    <row r="11" spans="1:13" ht="50.1" customHeight="1" x14ac:dyDescent="0.25"/>
    <row r="12" spans="1:13" ht="50.1" customHeight="1" x14ac:dyDescent="0.25"/>
    <row r="13" spans="1:13" ht="50.1" customHeight="1" x14ac:dyDescent="0.25"/>
    <row r="14" spans="1:13" ht="50.1" customHeight="1" x14ac:dyDescent="0.25"/>
    <row r="15" spans="1:13" ht="74.25" customHeight="1" x14ac:dyDescent="0.25"/>
    <row r="16" spans="1:13" ht="50.1" customHeight="1" x14ac:dyDescent="0.25"/>
    <row r="17" ht="69.75" customHeight="1" x14ac:dyDescent="0.25"/>
    <row r="18" ht="50.1" customHeight="1" x14ac:dyDescent="0.25"/>
    <row r="19" ht="50.1" customHeight="1" x14ac:dyDescent="0.25"/>
    <row r="20" ht="59.25" customHeight="1" x14ac:dyDescent="0.25"/>
  </sheetData>
  <mergeCells count="1">
    <mergeCell ref="A1:M1"/>
  </mergeCells>
  <phoneticPr fontId="42" type="noConversion"/>
  <printOptions horizontalCentered="1"/>
  <pageMargins left="0" right="0" top="0.74803149606299213" bottom="0.74803149606299213" header="0.31496062992125984" footer="0.31496062992125984"/>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H17" sqref="H17"/>
    </sheetView>
  </sheetViews>
  <sheetFormatPr baseColWidth="10" defaultColWidth="11.42578125" defaultRowHeight="15.75" x14ac:dyDescent="0.25"/>
  <cols>
    <col min="1" max="1" width="30.42578125" style="1" customWidth="1"/>
    <col min="2" max="2" width="18.140625" style="1" customWidth="1"/>
    <col min="3" max="3" width="16.42578125" style="1" customWidth="1"/>
    <col min="4" max="4" width="15.28515625" style="1" customWidth="1"/>
    <col min="5" max="5" width="16.42578125" style="1" customWidth="1"/>
    <col min="6" max="6" width="15.140625" style="1" customWidth="1"/>
    <col min="7" max="7" width="14.140625" style="1" bestFit="1" customWidth="1"/>
    <col min="8" max="8" width="11.42578125" style="1"/>
    <col min="9" max="9" width="13.85546875" style="1" customWidth="1"/>
    <col min="10" max="10" width="14.28515625" style="1" customWidth="1"/>
    <col min="11" max="16384" width="11.42578125" style="1"/>
  </cols>
  <sheetData>
    <row r="1" spans="1:10" x14ac:dyDescent="0.25">
      <c r="A1" s="132" t="s">
        <v>95</v>
      </c>
      <c r="B1" s="132"/>
      <c r="C1" s="132"/>
      <c r="D1" s="132"/>
      <c r="E1" s="132"/>
      <c r="F1" s="132"/>
    </row>
    <row r="2" spans="1:10" ht="31.5" x14ac:dyDescent="0.25">
      <c r="A2" s="54" t="s">
        <v>0</v>
      </c>
      <c r="B2" s="54" t="s">
        <v>89</v>
      </c>
      <c r="C2" s="30" t="s">
        <v>105</v>
      </c>
      <c r="D2" s="30" t="s">
        <v>88</v>
      </c>
      <c r="E2" s="30" t="s">
        <v>100</v>
      </c>
      <c r="F2" s="30" t="s">
        <v>101</v>
      </c>
      <c r="G2" s="53" t="s">
        <v>121</v>
      </c>
      <c r="H2" s="53" t="s">
        <v>88</v>
      </c>
      <c r="I2" s="53" t="s">
        <v>122</v>
      </c>
      <c r="J2" s="53" t="s">
        <v>101</v>
      </c>
    </row>
    <row r="3" spans="1:10" ht="31.5" x14ac:dyDescent="0.25">
      <c r="A3" s="33" t="s">
        <v>90</v>
      </c>
      <c r="B3" s="38">
        <v>1</v>
      </c>
      <c r="C3" s="38">
        <v>25</v>
      </c>
      <c r="D3" s="38">
        <v>1</v>
      </c>
      <c r="E3" s="38">
        <f>+C3*D3</f>
        <v>25</v>
      </c>
      <c r="F3" s="38">
        <f>+E3/B3</f>
        <v>25</v>
      </c>
      <c r="G3" s="38">
        <f>+C3*8.5</f>
        <v>212.5</v>
      </c>
      <c r="H3" s="38">
        <v>1</v>
      </c>
      <c r="I3" s="38">
        <f>+G3*H3</f>
        <v>212.5</v>
      </c>
      <c r="J3" s="38">
        <f>+I3/B3</f>
        <v>212.5</v>
      </c>
    </row>
    <row r="4" spans="1:10" x14ac:dyDescent="0.25">
      <c r="A4" s="34" t="s">
        <v>93</v>
      </c>
      <c r="B4" s="38">
        <v>3</v>
      </c>
      <c r="C4" s="38">
        <v>18</v>
      </c>
      <c r="D4" s="38">
        <v>3</v>
      </c>
      <c r="E4" s="38">
        <f t="shared" ref="E4:E11" si="0">+C4*D4</f>
        <v>54</v>
      </c>
      <c r="F4" s="38">
        <f t="shared" ref="F4:F11" si="1">+E4/B4</f>
        <v>18</v>
      </c>
      <c r="G4" s="38">
        <f t="shared" ref="G4:G11" si="2">+C4*8.5</f>
        <v>153</v>
      </c>
      <c r="H4" s="38">
        <v>3</v>
      </c>
      <c r="I4" s="38">
        <f t="shared" ref="I4:I11" si="3">+G4*H4</f>
        <v>459</v>
      </c>
      <c r="J4" s="38">
        <f t="shared" ref="J4:J11" si="4">+I4/B4</f>
        <v>153</v>
      </c>
    </row>
    <row r="5" spans="1:10" x14ac:dyDescent="0.25">
      <c r="A5" s="34" t="s">
        <v>94</v>
      </c>
      <c r="B5" s="38">
        <v>3</v>
      </c>
      <c r="C5" s="38">
        <v>28</v>
      </c>
      <c r="D5" s="38">
        <v>2</v>
      </c>
      <c r="E5" s="38">
        <f t="shared" si="0"/>
        <v>56</v>
      </c>
      <c r="F5" s="39">
        <f t="shared" si="1"/>
        <v>18.666666666666668</v>
      </c>
      <c r="G5" s="38">
        <f t="shared" si="2"/>
        <v>238</v>
      </c>
      <c r="H5" s="38">
        <v>2</v>
      </c>
      <c r="I5" s="38">
        <f t="shared" si="3"/>
        <v>476</v>
      </c>
      <c r="J5" s="38">
        <f t="shared" si="4"/>
        <v>158.66666666666666</v>
      </c>
    </row>
    <row r="6" spans="1:10" x14ac:dyDescent="0.25">
      <c r="A6" s="35" t="s">
        <v>96</v>
      </c>
      <c r="B6" s="38">
        <v>2</v>
      </c>
      <c r="C6" s="38">
        <v>31</v>
      </c>
      <c r="D6" s="38">
        <v>2</v>
      </c>
      <c r="E6" s="38">
        <f t="shared" si="0"/>
        <v>62</v>
      </c>
      <c r="F6" s="38">
        <f t="shared" si="1"/>
        <v>31</v>
      </c>
      <c r="G6" s="38">
        <f t="shared" si="2"/>
        <v>263.5</v>
      </c>
      <c r="H6" s="38">
        <v>2</v>
      </c>
      <c r="I6" s="38">
        <f t="shared" si="3"/>
        <v>527</v>
      </c>
      <c r="J6" s="38">
        <f t="shared" si="4"/>
        <v>263.5</v>
      </c>
    </row>
    <row r="7" spans="1:10" ht="47.25" x14ac:dyDescent="0.25">
      <c r="A7" s="42" t="s">
        <v>97</v>
      </c>
      <c r="B7" s="38">
        <v>2</v>
      </c>
      <c r="C7" s="38">
        <v>33</v>
      </c>
      <c r="D7" s="38">
        <v>2</v>
      </c>
      <c r="E7" s="38">
        <f t="shared" si="0"/>
        <v>66</v>
      </c>
      <c r="F7" s="38">
        <f t="shared" si="1"/>
        <v>33</v>
      </c>
      <c r="G7" s="38">
        <f t="shared" si="2"/>
        <v>280.5</v>
      </c>
      <c r="H7" s="38">
        <v>2</v>
      </c>
      <c r="I7" s="38">
        <f t="shared" si="3"/>
        <v>561</v>
      </c>
      <c r="J7" s="38">
        <f t="shared" si="4"/>
        <v>280.5</v>
      </c>
    </row>
    <row r="8" spans="1:10" ht="31.5" x14ac:dyDescent="0.25">
      <c r="A8" s="35" t="s">
        <v>92</v>
      </c>
      <c r="B8" s="38">
        <v>1</v>
      </c>
      <c r="C8" s="38">
        <v>20</v>
      </c>
      <c r="D8" s="38">
        <v>2</v>
      </c>
      <c r="E8" s="38">
        <f t="shared" si="0"/>
        <v>40</v>
      </c>
      <c r="F8" s="38">
        <f t="shared" si="1"/>
        <v>40</v>
      </c>
      <c r="G8" s="38">
        <f t="shared" si="2"/>
        <v>170</v>
      </c>
      <c r="H8" s="38">
        <v>2</v>
      </c>
      <c r="I8" s="38">
        <f t="shared" si="3"/>
        <v>340</v>
      </c>
      <c r="J8" s="38">
        <f t="shared" si="4"/>
        <v>340</v>
      </c>
    </row>
    <row r="9" spans="1:10" x14ac:dyDescent="0.25">
      <c r="A9" s="35" t="s">
        <v>98</v>
      </c>
      <c r="B9" s="38">
        <v>3</v>
      </c>
      <c r="C9" s="38">
        <v>32</v>
      </c>
      <c r="D9" s="38">
        <v>3</v>
      </c>
      <c r="E9" s="38">
        <f t="shared" si="0"/>
        <v>96</v>
      </c>
      <c r="F9" s="38">
        <f>+E9/B9</f>
        <v>32</v>
      </c>
      <c r="G9" s="38">
        <f t="shared" si="2"/>
        <v>272</v>
      </c>
      <c r="H9" s="38">
        <v>3</v>
      </c>
      <c r="I9" s="38">
        <f t="shared" si="3"/>
        <v>816</v>
      </c>
      <c r="J9" s="38">
        <f t="shared" si="4"/>
        <v>272</v>
      </c>
    </row>
    <row r="10" spans="1:10" ht="15.75" customHeight="1" x14ac:dyDescent="0.25">
      <c r="A10" s="34" t="s">
        <v>91</v>
      </c>
      <c r="B10" s="38">
        <v>3</v>
      </c>
      <c r="C10" s="38">
        <v>35</v>
      </c>
      <c r="D10" s="38">
        <v>3</v>
      </c>
      <c r="E10" s="38">
        <f t="shared" si="0"/>
        <v>105</v>
      </c>
      <c r="F10" s="38">
        <f t="shared" si="1"/>
        <v>35</v>
      </c>
      <c r="G10" s="38">
        <f t="shared" si="2"/>
        <v>297.5</v>
      </c>
      <c r="H10" s="38">
        <v>3</v>
      </c>
      <c r="I10" s="38">
        <f t="shared" si="3"/>
        <v>892.5</v>
      </c>
      <c r="J10" s="38">
        <f t="shared" si="4"/>
        <v>297.5</v>
      </c>
    </row>
    <row r="11" spans="1:10" x14ac:dyDescent="0.25">
      <c r="A11" s="34" t="s">
        <v>99</v>
      </c>
      <c r="B11" s="38">
        <v>5</v>
      </c>
      <c r="C11" s="38">
        <v>40</v>
      </c>
      <c r="D11" s="38">
        <v>3</v>
      </c>
      <c r="E11" s="38">
        <f t="shared" si="0"/>
        <v>120</v>
      </c>
      <c r="F11" s="38">
        <f t="shared" si="1"/>
        <v>24</v>
      </c>
      <c r="G11" s="38">
        <f t="shared" si="2"/>
        <v>340</v>
      </c>
      <c r="H11" s="38">
        <v>3</v>
      </c>
      <c r="I11" s="38">
        <f t="shared" si="3"/>
        <v>1020</v>
      </c>
      <c r="J11" s="38">
        <f t="shared" si="4"/>
        <v>204</v>
      </c>
    </row>
    <row r="12" spans="1:10" x14ac:dyDescent="0.25">
      <c r="A12" s="31"/>
      <c r="B12" s="32"/>
      <c r="C12" s="32"/>
      <c r="D12" s="32"/>
      <c r="E12" s="40" t="s">
        <v>102</v>
      </c>
      <c r="F12" s="41">
        <f>AVERAGE(F3:F11)</f>
        <v>28.518518518518519</v>
      </c>
      <c r="G12" s="32"/>
      <c r="H12" s="32"/>
      <c r="I12" s="40" t="s">
        <v>123</v>
      </c>
      <c r="J12" s="41">
        <f>AVERAGE(J3:J11)</f>
        <v>242.40740740740739</v>
      </c>
    </row>
    <row r="13" spans="1:10" x14ac:dyDescent="0.25">
      <c r="C13" s="27"/>
      <c r="D13" s="27"/>
      <c r="E13" s="27"/>
    </row>
    <row r="14" spans="1:10" x14ac:dyDescent="0.25">
      <c r="A14" s="130" t="s">
        <v>87</v>
      </c>
      <c r="B14" s="127" t="s">
        <v>103</v>
      </c>
      <c r="C14" s="128"/>
      <c r="D14" s="128"/>
      <c r="E14" s="129"/>
    </row>
    <row r="15" spans="1:10" x14ac:dyDescent="0.25">
      <c r="A15" s="131"/>
      <c r="B15" s="36">
        <v>1</v>
      </c>
      <c r="C15" s="37">
        <v>2</v>
      </c>
      <c r="D15" s="37">
        <v>3</v>
      </c>
      <c r="E15" s="37">
        <v>4</v>
      </c>
    </row>
    <row r="16" spans="1:10" x14ac:dyDescent="0.25">
      <c r="A16" s="28">
        <v>1</v>
      </c>
      <c r="B16" s="43">
        <f>+A16*$F$12</f>
        <v>28.518518518518519</v>
      </c>
      <c r="C16" s="43">
        <f>+B16/$C$15</f>
        <v>14.25925925925926</v>
      </c>
      <c r="D16" s="43">
        <f>+B16/$D$15</f>
        <v>9.5061728395061724</v>
      </c>
      <c r="E16" s="43">
        <f>+B16/$E$15</f>
        <v>7.1296296296296298</v>
      </c>
    </row>
    <row r="17" spans="1:8" x14ac:dyDescent="0.25">
      <c r="A17" s="28">
        <v>2</v>
      </c>
      <c r="B17" s="43">
        <f>+A17*$F$12</f>
        <v>57.037037037037038</v>
      </c>
      <c r="C17" s="43">
        <f>+B17/$C$15</f>
        <v>28.518518518518519</v>
      </c>
      <c r="D17" s="43">
        <f>+B17/$D$15</f>
        <v>19.012345679012345</v>
      </c>
      <c r="E17" s="43">
        <f>+B17/$E$15</f>
        <v>14.25925925925926</v>
      </c>
    </row>
    <row r="18" spans="1:8" x14ac:dyDescent="0.25">
      <c r="A18" s="28">
        <v>3</v>
      </c>
      <c r="B18" s="43">
        <f>+A18*$F$12</f>
        <v>85.555555555555557</v>
      </c>
      <c r="C18" s="43">
        <f>+B18/$C$15</f>
        <v>42.777777777777779</v>
      </c>
      <c r="D18" s="43">
        <f>+B18/$D$15</f>
        <v>28.518518518518519</v>
      </c>
      <c r="E18" s="43">
        <f>+B18/$E$15</f>
        <v>21.388888888888889</v>
      </c>
    </row>
    <row r="19" spans="1:8" x14ac:dyDescent="0.25">
      <c r="A19" s="28">
        <v>4</v>
      </c>
      <c r="B19" s="43">
        <f>+A19*$F$12</f>
        <v>114.07407407407408</v>
      </c>
      <c r="C19" s="43">
        <f>+B19/$C$15</f>
        <v>57.037037037037038</v>
      </c>
      <c r="D19" s="43">
        <f>+B19/$D$15</f>
        <v>38.02469135802469</v>
      </c>
      <c r="E19" s="43">
        <f>+B19/$E$15</f>
        <v>28.518518518518519</v>
      </c>
    </row>
    <row r="20" spans="1:8" x14ac:dyDescent="0.25">
      <c r="A20" s="28">
        <v>5</v>
      </c>
      <c r="B20" s="43">
        <f>+A20*$F$12</f>
        <v>142.59259259259261</v>
      </c>
      <c r="C20" s="43">
        <f>+B20/$C$15</f>
        <v>71.296296296296305</v>
      </c>
      <c r="D20" s="43">
        <f>+B20/$D$15</f>
        <v>47.530864197530867</v>
      </c>
      <c r="E20" s="43">
        <f>+B20/$E$15</f>
        <v>35.648148148148152</v>
      </c>
    </row>
    <row r="22" spans="1:8" x14ac:dyDescent="0.25">
      <c r="A22" s="130" t="s">
        <v>87</v>
      </c>
      <c r="B22" s="127" t="s">
        <v>104</v>
      </c>
      <c r="C22" s="128"/>
      <c r="D22" s="128"/>
      <c r="E22" s="129"/>
      <c r="F22" s="26"/>
    </row>
    <row r="23" spans="1:8" x14ac:dyDescent="0.25">
      <c r="A23" s="131"/>
      <c r="B23" s="36">
        <v>1</v>
      </c>
      <c r="C23" s="37">
        <v>2</v>
      </c>
      <c r="D23" s="37">
        <v>3</v>
      </c>
      <c r="E23" s="37">
        <v>4</v>
      </c>
      <c r="F23" s="26"/>
    </row>
    <row r="24" spans="1:8" x14ac:dyDescent="0.25">
      <c r="A24" s="28">
        <v>1</v>
      </c>
      <c r="B24" s="44">
        <f>+A24*$F$12</f>
        <v>28.518518518518519</v>
      </c>
      <c r="C24" s="29">
        <f t="shared" ref="C24:E28" si="5">+C16+5</f>
        <v>19.25925925925926</v>
      </c>
      <c r="D24" s="25">
        <f t="shared" si="5"/>
        <v>14.506172839506172</v>
      </c>
      <c r="E24" s="25">
        <f t="shared" si="5"/>
        <v>12.12962962962963</v>
      </c>
      <c r="F24" s="55">
        <f>+B24*8.5</f>
        <v>242.40740740740742</v>
      </c>
      <c r="G24" s="14">
        <f>+C24*8.5</f>
        <v>163.7037037037037</v>
      </c>
    </row>
    <row r="25" spans="1:8" x14ac:dyDescent="0.25">
      <c r="A25" s="28">
        <v>2</v>
      </c>
      <c r="B25" s="43">
        <f>+A25*$F$12</f>
        <v>57.037037037037038</v>
      </c>
      <c r="C25" s="29">
        <f t="shared" si="5"/>
        <v>33.518518518518519</v>
      </c>
      <c r="D25" s="25">
        <f t="shared" si="5"/>
        <v>24.012345679012345</v>
      </c>
      <c r="E25" s="25">
        <f t="shared" si="5"/>
        <v>19.25925925925926</v>
      </c>
      <c r="F25" s="27"/>
      <c r="G25" s="14">
        <f>+C25*8.5</f>
        <v>284.90740740740739</v>
      </c>
    </row>
    <row r="26" spans="1:8" x14ac:dyDescent="0.25">
      <c r="A26" s="28">
        <v>3</v>
      </c>
      <c r="B26" s="43">
        <f>+A26*$F$12</f>
        <v>85.555555555555557</v>
      </c>
      <c r="C26" s="25">
        <f t="shared" si="5"/>
        <v>47.777777777777779</v>
      </c>
      <c r="D26" s="29">
        <f t="shared" si="5"/>
        <v>33.518518518518519</v>
      </c>
      <c r="E26" s="25">
        <f t="shared" si="5"/>
        <v>26.388888888888889</v>
      </c>
      <c r="F26" s="27"/>
      <c r="H26" s="14">
        <f>+D26*8.5</f>
        <v>284.90740740740739</v>
      </c>
    </row>
    <row r="27" spans="1:8" x14ac:dyDescent="0.25">
      <c r="A27" s="28">
        <v>4</v>
      </c>
      <c r="B27" s="43">
        <f>+A27*$F$12</f>
        <v>114.07407407407408</v>
      </c>
      <c r="C27" s="25">
        <f t="shared" si="5"/>
        <v>62.037037037037038</v>
      </c>
      <c r="D27" s="25">
        <f t="shared" si="5"/>
        <v>43.02469135802469</v>
      </c>
      <c r="E27" s="25">
        <f t="shared" si="5"/>
        <v>33.518518518518519</v>
      </c>
    </row>
    <row r="28" spans="1:8" x14ac:dyDescent="0.25">
      <c r="A28" s="28">
        <v>5</v>
      </c>
      <c r="B28" s="43">
        <f>+A28*$F$12</f>
        <v>142.59259259259261</v>
      </c>
      <c r="C28" s="25">
        <f t="shared" si="5"/>
        <v>76.296296296296305</v>
      </c>
      <c r="D28" s="25">
        <f t="shared" si="5"/>
        <v>52.530864197530867</v>
      </c>
      <c r="E28" s="25">
        <f t="shared" si="5"/>
        <v>40.648148148148152</v>
      </c>
    </row>
    <row r="29" spans="1:8" x14ac:dyDescent="0.25">
      <c r="A29" s="26"/>
      <c r="B29" s="26"/>
      <c r="C29" s="26"/>
      <c r="D29" s="26"/>
    </row>
  </sheetData>
  <mergeCells count="5">
    <mergeCell ref="B14:E14"/>
    <mergeCell ref="A14:A15"/>
    <mergeCell ref="B22:E22"/>
    <mergeCell ref="A1:F1"/>
    <mergeCell ref="A22:A23"/>
  </mergeCell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zoomScaleSheetLayoutView="80" workbookViewId="0">
      <pane ySplit="3" topLeftCell="A7" activePane="bottomLeft" state="frozen"/>
      <selection pane="bottomLeft" sqref="A1:H1"/>
    </sheetView>
  </sheetViews>
  <sheetFormatPr baseColWidth="10" defaultColWidth="11.42578125" defaultRowHeight="12.75" x14ac:dyDescent="0.25"/>
  <cols>
    <col min="1" max="1" width="26" style="73" customWidth="1"/>
    <col min="2" max="2" width="10.5703125" style="65" customWidth="1"/>
    <col min="3" max="3" width="15" style="65" customWidth="1"/>
    <col min="4" max="4" width="16.42578125" style="65" customWidth="1"/>
    <col min="5" max="5" width="17.85546875" style="78" customWidth="1"/>
    <col min="6" max="6" width="18.42578125" style="78" customWidth="1"/>
    <col min="7" max="7" width="31.7109375" style="73" customWidth="1"/>
    <col min="8" max="8" width="33.5703125" style="77" customWidth="1"/>
    <col min="9" max="9" width="13.42578125" style="72" bestFit="1" customWidth="1"/>
    <col min="10" max="10" width="12.42578125" style="72" bestFit="1" customWidth="1"/>
    <col min="11" max="11" width="11.42578125" style="72"/>
    <col min="12" max="235" width="11.42578125" style="73"/>
    <col min="236" max="236" width="14.42578125" style="73" customWidth="1"/>
    <col min="237" max="237" width="38" style="73" customWidth="1"/>
    <col min="238" max="238" width="31.42578125" style="73" customWidth="1"/>
    <col min="239" max="239" width="21.42578125" style="73" customWidth="1"/>
    <col min="240" max="240" width="19" style="73" customWidth="1"/>
    <col min="241" max="241" width="14" style="73" customWidth="1"/>
    <col min="242" max="242" width="19.140625" style="73" customWidth="1"/>
    <col min="243" max="243" width="15.85546875" style="73" customWidth="1"/>
    <col min="244" max="245" width="11.42578125" style="73"/>
    <col min="246" max="246" width="12.85546875" style="73" customWidth="1"/>
    <col min="247" max="247" width="11.42578125" style="73" customWidth="1"/>
    <col min="248" max="248" width="14.42578125" style="73" customWidth="1"/>
    <col min="249" max="491" width="11.42578125" style="73"/>
    <col min="492" max="492" width="14.42578125" style="73" customWidth="1"/>
    <col min="493" max="493" width="38" style="73" customWidth="1"/>
    <col min="494" max="494" width="31.42578125" style="73" customWidth="1"/>
    <col min="495" max="495" width="21.42578125" style="73" customWidth="1"/>
    <col min="496" max="496" width="19" style="73" customWidth="1"/>
    <col min="497" max="497" width="14" style="73" customWidth="1"/>
    <col min="498" max="498" width="19.140625" style="73" customWidth="1"/>
    <col min="499" max="499" width="15.85546875" style="73" customWidth="1"/>
    <col min="500" max="501" width="11.42578125" style="73"/>
    <col min="502" max="502" width="12.85546875" style="73" customWidth="1"/>
    <col min="503" max="503" width="11.42578125" style="73" customWidth="1"/>
    <col min="504" max="504" width="14.42578125" style="73" customWidth="1"/>
    <col min="505" max="747" width="11.42578125" style="73"/>
    <col min="748" max="748" width="14.42578125" style="73" customWidth="1"/>
    <col min="749" max="749" width="38" style="73" customWidth="1"/>
    <col min="750" max="750" width="31.42578125" style="73" customWidth="1"/>
    <col min="751" max="751" width="21.42578125" style="73" customWidth="1"/>
    <col min="752" max="752" width="19" style="73" customWidth="1"/>
    <col min="753" max="753" width="14" style="73" customWidth="1"/>
    <col min="754" max="754" width="19.140625" style="73" customWidth="1"/>
    <col min="755" max="755" width="15.85546875" style="73" customWidth="1"/>
    <col min="756" max="757" width="11.42578125" style="73"/>
    <col min="758" max="758" width="12.85546875" style="73" customWidth="1"/>
    <col min="759" max="759" width="11.42578125" style="73" customWidth="1"/>
    <col min="760" max="760" width="14.42578125" style="73" customWidth="1"/>
    <col min="761" max="1003" width="11.42578125" style="73"/>
    <col min="1004" max="1004" width="14.42578125" style="73" customWidth="1"/>
    <col min="1005" max="1005" width="38" style="73" customWidth="1"/>
    <col min="1006" max="1006" width="31.42578125" style="73" customWidth="1"/>
    <col min="1007" max="1007" width="21.42578125" style="73" customWidth="1"/>
    <col min="1008" max="1008" width="19" style="73" customWidth="1"/>
    <col min="1009" max="1009" width="14" style="73" customWidth="1"/>
    <col min="1010" max="1010" width="19.140625" style="73" customWidth="1"/>
    <col min="1011" max="1011" width="15.85546875" style="73" customWidth="1"/>
    <col min="1012" max="1013" width="11.42578125" style="73"/>
    <col min="1014" max="1014" width="12.85546875" style="73" customWidth="1"/>
    <col min="1015" max="1015" width="11.42578125" style="73" customWidth="1"/>
    <col min="1016" max="1016" width="14.42578125" style="73" customWidth="1"/>
    <col min="1017" max="1259" width="11.42578125" style="73"/>
    <col min="1260" max="1260" width="14.42578125" style="73" customWidth="1"/>
    <col min="1261" max="1261" width="38" style="73" customWidth="1"/>
    <col min="1262" max="1262" width="31.42578125" style="73" customWidth="1"/>
    <col min="1263" max="1263" width="21.42578125" style="73" customWidth="1"/>
    <col min="1264" max="1264" width="19" style="73" customWidth="1"/>
    <col min="1265" max="1265" width="14" style="73" customWidth="1"/>
    <col min="1266" max="1266" width="19.140625" style="73" customWidth="1"/>
    <col min="1267" max="1267" width="15.85546875" style="73" customWidth="1"/>
    <col min="1268" max="1269" width="11.42578125" style="73"/>
    <col min="1270" max="1270" width="12.85546875" style="73" customWidth="1"/>
    <col min="1271" max="1271" width="11.42578125" style="73" customWidth="1"/>
    <col min="1272" max="1272" width="14.42578125" style="73" customWidth="1"/>
    <col min="1273" max="1515" width="11.42578125" style="73"/>
    <col min="1516" max="1516" width="14.42578125" style="73" customWidth="1"/>
    <col min="1517" max="1517" width="38" style="73" customWidth="1"/>
    <col min="1518" max="1518" width="31.42578125" style="73" customWidth="1"/>
    <col min="1519" max="1519" width="21.42578125" style="73" customWidth="1"/>
    <col min="1520" max="1520" width="19" style="73" customWidth="1"/>
    <col min="1521" max="1521" width="14" style="73" customWidth="1"/>
    <col min="1522" max="1522" width="19.140625" style="73" customWidth="1"/>
    <col min="1523" max="1523" width="15.85546875" style="73" customWidth="1"/>
    <col min="1524" max="1525" width="11.42578125" style="73"/>
    <col min="1526" max="1526" width="12.85546875" style="73" customWidth="1"/>
    <col min="1527" max="1527" width="11.42578125" style="73" customWidth="1"/>
    <col min="1528" max="1528" width="14.42578125" style="73" customWidth="1"/>
    <col min="1529" max="1771" width="11.42578125" style="73"/>
    <col min="1772" max="1772" width="14.42578125" style="73" customWidth="1"/>
    <col min="1773" max="1773" width="38" style="73" customWidth="1"/>
    <col min="1774" max="1774" width="31.42578125" style="73" customWidth="1"/>
    <col min="1775" max="1775" width="21.42578125" style="73" customWidth="1"/>
    <col min="1776" max="1776" width="19" style="73" customWidth="1"/>
    <col min="1777" max="1777" width="14" style="73" customWidth="1"/>
    <col min="1778" max="1778" width="19.140625" style="73" customWidth="1"/>
    <col min="1779" max="1779" width="15.85546875" style="73" customWidth="1"/>
    <col min="1780" max="1781" width="11.42578125" style="73"/>
    <col min="1782" max="1782" width="12.85546875" style="73" customWidth="1"/>
    <col min="1783" max="1783" width="11.42578125" style="73" customWidth="1"/>
    <col min="1784" max="1784" width="14.42578125" style="73" customWidth="1"/>
    <col min="1785" max="2027" width="11.42578125" style="73"/>
    <col min="2028" max="2028" width="14.42578125" style="73" customWidth="1"/>
    <col min="2029" max="2029" width="38" style="73" customWidth="1"/>
    <col min="2030" max="2030" width="31.42578125" style="73" customWidth="1"/>
    <col min="2031" max="2031" width="21.42578125" style="73" customWidth="1"/>
    <col min="2032" max="2032" width="19" style="73" customWidth="1"/>
    <col min="2033" max="2033" width="14" style="73" customWidth="1"/>
    <col min="2034" max="2034" width="19.140625" style="73" customWidth="1"/>
    <col min="2035" max="2035" width="15.85546875" style="73" customWidth="1"/>
    <col min="2036" max="2037" width="11.42578125" style="73"/>
    <col min="2038" max="2038" width="12.85546875" style="73" customWidth="1"/>
    <col min="2039" max="2039" width="11.42578125" style="73" customWidth="1"/>
    <col min="2040" max="2040" width="14.42578125" style="73" customWidth="1"/>
    <col min="2041" max="2283" width="11.42578125" style="73"/>
    <col min="2284" max="2284" width="14.42578125" style="73" customWidth="1"/>
    <col min="2285" max="2285" width="38" style="73" customWidth="1"/>
    <col min="2286" max="2286" width="31.42578125" style="73" customWidth="1"/>
    <col min="2287" max="2287" width="21.42578125" style="73" customWidth="1"/>
    <col min="2288" max="2288" width="19" style="73" customWidth="1"/>
    <col min="2289" max="2289" width="14" style="73" customWidth="1"/>
    <col min="2290" max="2290" width="19.140625" style="73" customWidth="1"/>
    <col min="2291" max="2291" width="15.85546875" style="73" customWidth="1"/>
    <col min="2292" max="2293" width="11.42578125" style="73"/>
    <col min="2294" max="2294" width="12.85546875" style="73" customWidth="1"/>
    <col min="2295" max="2295" width="11.42578125" style="73" customWidth="1"/>
    <col min="2296" max="2296" width="14.42578125" style="73" customWidth="1"/>
    <col min="2297" max="2539" width="11.42578125" style="73"/>
    <col min="2540" max="2540" width="14.42578125" style="73" customWidth="1"/>
    <col min="2541" max="2541" width="38" style="73" customWidth="1"/>
    <col min="2542" max="2542" width="31.42578125" style="73" customWidth="1"/>
    <col min="2543" max="2543" width="21.42578125" style="73" customWidth="1"/>
    <col min="2544" max="2544" width="19" style="73" customWidth="1"/>
    <col min="2545" max="2545" width="14" style="73" customWidth="1"/>
    <col min="2546" max="2546" width="19.140625" style="73" customWidth="1"/>
    <col min="2547" max="2547" width="15.85546875" style="73" customWidth="1"/>
    <col min="2548" max="2549" width="11.42578125" style="73"/>
    <col min="2550" max="2550" width="12.85546875" style="73" customWidth="1"/>
    <col min="2551" max="2551" width="11.42578125" style="73" customWidth="1"/>
    <col min="2552" max="2552" width="14.42578125" style="73" customWidth="1"/>
    <col min="2553" max="2795" width="11.42578125" style="73"/>
    <col min="2796" max="2796" width="14.42578125" style="73" customWidth="1"/>
    <col min="2797" max="2797" width="38" style="73" customWidth="1"/>
    <col min="2798" max="2798" width="31.42578125" style="73" customWidth="1"/>
    <col min="2799" max="2799" width="21.42578125" style="73" customWidth="1"/>
    <col min="2800" max="2800" width="19" style="73" customWidth="1"/>
    <col min="2801" max="2801" width="14" style="73" customWidth="1"/>
    <col min="2802" max="2802" width="19.140625" style="73" customWidth="1"/>
    <col min="2803" max="2803" width="15.85546875" style="73" customWidth="1"/>
    <col min="2804" max="2805" width="11.42578125" style="73"/>
    <col min="2806" max="2806" width="12.85546875" style="73" customWidth="1"/>
    <col min="2807" max="2807" width="11.42578125" style="73" customWidth="1"/>
    <col min="2808" max="2808" width="14.42578125" style="73" customWidth="1"/>
    <col min="2809" max="3051" width="11.42578125" style="73"/>
    <col min="3052" max="3052" width="14.42578125" style="73" customWidth="1"/>
    <col min="3053" max="3053" width="38" style="73" customWidth="1"/>
    <col min="3054" max="3054" width="31.42578125" style="73" customWidth="1"/>
    <col min="3055" max="3055" width="21.42578125" style="73" customWidth="1"/>
    <col min="3056" max="3056" width="19" style="73" customWidth="1"/>
    <col min="3057" max="3057" width="14" style="73" customWidth="1"/>
    <col min="3058" max="3058" width="19.140625" style="73" customWidth="1"/>
    <col min="3059" max="3059" width="15.85546875" style="73" customWidth="1"/>
    <col min="3060" max="3061" width="11.42578125" style="73"/>
    <col min="3062" max="3062" width="12.85546875" style="73" customWidth="1"/>
    <col min="3063" max="3063" width="11.42578125" style="73" customWidth="1"/>
    <col min="3064" max="3064" width="14.42578125" style="73" customWidth="1"/>
    <col min="3065" max="3307" width="11.42578125" style="73"/>
    <col min="3308" max="3308" width="14.42578125" style="73" customWidth="1"/>
    <col min="3309" max="3309" width="38" style="73" customWidth="1"/>
    <col min="3310" max="3310" width="31.42578125" style="73" customWidth="1"/>
    <col min="3311" max="3311" width="21.42578125" style="73" customWidth="1"/>
    <col min="3312" max="3312" width="19" style="73" customWidth="1"/>
    <col min="3313" max="3313" width="14" style="73" customWidth="1"/>
    <col min="3314" max="3314" width="19.140625" style="73" customWidth="1"/>
    <col min="3315" max="3315" width="15.85546875" style="73" customWidth="1"/>
    <col min="3316" max="3317" width="11.42578125" style="73"/>
    <col min="3318" max="3318" width="12.85546875" style="73" customWidth="1"/>
    <col min="3319" max="3319" width="11.42578125" style="73" customWidth="1"/>
    <col min="3320" max="3320" width="14.42578125" style="73" customWidth="1"/>
    <col min="3321" max="3563" width="11.42578125" style="73"/>
    <col min="3564" max="3564" width="14.42578125" style="73" customWidth="1"/>
    <col min="3565" max="3565" width="38" style="73" customWidth="1"/>
    <col min="3566" max="3566" width="31.42578125" style="73" customWidth="1"/>
    <col min="3567" max="3567" width="21.42578125" style="73" customWidth="1"/>
    <col min="3568" max="3568" width="19" style="73" customWidth="1"/>
    <col min="3569" max="3569" width="14" style="73" customWidth="1"/>
    <col min="3570" max="3570" width="19.140625" style="73" customWidth="1"/>
    <col min="3571" max="3571" width="15.85546875" style="73" customWidth="1"/>
    <col min="3572" max="3573" width="11.42578125" style="73"/>
    <col min="3574" max="3574" width="12.85546875" style="73" customWidth="1"/>
    <col min="3575" max="3575" width="11.42578125" style="73" customWidth="1"/>
    <col min="3576" max="3576" width="14.42578125" style="73" customWidth="1"/>
    <col min="3577" max="3819" width="11.42578125" style="73"/>
    <col min="3820" max="3820" width="14.42578125" style="73" customWidth="1"/>
    <col min="3821" max="3821" width="38" style="73" customWidth="1"/>
    <col min="3822" max="3822" width="31.42578125" style="73" customWidth="1"/>
    <col min="3823" max="3823" width="21.42578125" style="73" customWidth="1"/>
    <col min="3824" max="3824" width="19" style="73" customWidth="1"/>
    <col min="3825" max="3825" width="14" style="73" customWidth="1"/>
    <col min="3826" max="3826" width="19.140625" style="73" customWidth="1"/>
    <col min="3827" max="3827" width="15.85546875" style="73" customWidth="1"/>
    <col min="3828" max="3829" width="11.42578125" style="73"/>
    <col min="3830" max="3830" width="12.85546875" style="73" customWidth="1"/>
    <col min="3831" max="3831" width="11.42578125" style="73" customWidth="1"/>
    <col min="3832" max="3832" width="14.42578125" style="73" customWidth="1"/>
    <col min="3833" max="4075" width="11.42578125" style="73"/>
    <col min="4076" max="4076" width="14.42578125" style="73" customWidth="1"/>
    <col min="4077" max="4077" width="38" style="73" customWidth="1"/>
    <col min="4078" max="4078" width="31.42578125" style="73" customWidth="1"/>
    <col min="4079" max="4079" width="21.42578125" style="73" customWidth="1"/>
    <col min="4080" max="4080" width="19" style="73" customWidth="1"/>
    <col min="4081" max="4081" width="14" style="73" customWidth="1"/>
    <col min="4082" max="4082" width="19.140625" style="73" customWidth="1"/>
    <col min="4083" max="4083" width="15.85546875" style="73" customWidth="1"/>
    <col min="4084" max="4085" width="11.42578125" style="73"/>
    <col min="4086" max="4086" width="12.85546875" style="73" customWidth="1"/>
    <col min="4087" max="4087" width="11.42578125" style="73" customWidth="1"/>
    <col min="4088" max="4088" width="14.42578125" style="73" customWidth="1"/>
    <col min="4089" max="4331" width="11.42578125" style="73"/>
    <col min="4332" max="4332" width="14.42578125" style="73" customWidth="1"/>
    <col min="4333" max="4333" width="38" style="73" customWidth="1"/>
    <col min="4334" max="4334" width="31.42578125" style="73" customWidth="1"/>
    <col min="4335" max="4335" width="21.42578125" style="73" customWidth="1"/>
    <col min="4336" max="4336" width="19" style="73" customWidth="1"/>
    <col min="4337" max="4337" width="14" style="73" customWidth="1"/>
    <col min="4338" max="4338" width="19.140625" style="73" customWidth="1"/>
    <col min="4339" max="4339" width="15.85546875" style="73" customWidth="1"/>
    <col min="4340" max="4341" width="11.42578125" style="73"/>
    <col min="4342" max="4342" width="12.85546875" style="73" customWidth="1"/>
    <col min="4343" max="4343" width="11.42578125" style="73" customWidth="1"/>
    <col min="4344" max="4344" width="14.42578125" style="73" customWidth="1"/>
    <col min="4345" max="4587" width="11.42578125" style="73"/>
    <col min="4588" max="4588" width="14.42578125" style="73" customWidth="1"/>
    <col min="4589" max="4589" width="38" style="73" customWidth="1"/>
    <col min="4590" max="4590" width="31.42578125" style="73" customWidth="1"/>
    <col min="4591" max="4591" width="21.42578125" style="73" customWidth="1"/>
    <col min="4592" max="4592" width="19" style="73" customWidth="1"/>
    <col min="4593" max="4593" width="14" style="73" customWidth="1"/>
    <col min="4594" max="4594" width="19.140625" style="73" customWidth="1"/>
    <col min="4595" max="4595" width="15.85546875" style="73" customWidth="1"/>
    <col min="4596" max="4597" width="11.42578125" style="73"/>
    <col min="4598" max="4598" width="12.85546875" style="73" customWidth="1"/>
    <col min="4599" max="4599" width="11.42578125" style="73" customWidth="1"/>
    <col min="4600" max="4600" width="14.42578125" style="73" customWidth="1"/>
    <col min="4601" max="4843" width="11.42578125" style="73"/>
    <col min="4844" max="4844" width="14.42578125" style="73" customWidth="1"/>
    <col min="4845" max="4845" width="38" style="73" customWidth="1"/>
    <col min="4846" max="4846" width="31.42578125" style="73" customWidth="1"/>
    <col min="4847" max="4847" width="21.42578125" style="73" customWidth="1"/>
    <col min="4848" max="4848" width="19" style="73" customWidth="1"/>
    <col min="4849" max="4849" width="14" style="73" customWidth="1"/>
    <col min="4850" max="4850" width="19.140625" style="73" customWidth="1"/>
    <col min="4851" max="4851" width="15.85546875" style="73" customWidth="1"/>
    <col min="4852" max="4853" width="11.42578125" style="73"/>
    <col min="4854" max="4854" width="12.85546875" style="73" customWidth="1"/>
    <col min="4855" max="4855" width="11.42578125" style="73" customWidth="1"/>
    <col min="4856" max="4856" width="14.42578125" style="73" customWidth="1"/>
    <col min="4857" max="5099" width="11.42578125" style="73"/>
    <col min="5100" max="5100" width="14.42578125" style="73" customWidth="1"/>
    <col min="5101" max="5101" width="38" style="73" customWidth="1"/>
    <col min="5102" max="5102" width="31.42578125" style="73" customWidth="1"/>
    <col min="5103" max="5103" width="21.42578125" style="73" customWidth="1"/>
    <col min="5104" max="5104" width="19" style="73" customWidth="1"/>
    <col min="5105" max="5105" width="14" style="73" customWidth="1"/>
    <col min="5106" max="5106" width="19.140625" style="73" customWidth="1"/>
    <col min="5107" max="5107" width="15.85546875" style="73" customWidth="1"/>
    <col min="5108" max="5109" width="11.42578125" style="73"/>
    <col min="5110" max="5110" width="12.85546875" style="73" customWidth="1"/>
    <col min="5111" max="5111" width="11.42578125" style="73" customWidth="1"/>
    <col min="5112" max="5112" width="14.42578125" style="73" customWidth="1"/>
    <col min="5113" max="5355" width="11.42578125" style="73"/>
    <col min="5356" max="5356" width="14.42578125" style="73" customWidth="1"/>
    <col min="5357" max="5357" width="38" style="73" customWidth="1"/>
    <col min="5358" max="5358" width="31.42578125" style="73" customWidth="1"/>
    <col min="5359" max="5359" width="21.42578125" style="73" customWidth="1"/>
    <col min="5360" max="5360" width="19" style="73" customWidth="1"/>
    <col min="5361" max="5361" width="14" style="73" customWidth="1"/>
    <col min="5362" max="5362" width="19.140625" style="73" customWidth="1"/>
    <col min="5363" max="5363" width="15.85546875" style="73" customWidth="1"/>
    <col min="5364" max="5365" width="11.42578125" style="73"/>
    <col min="5366" max="5366" width="12.85546875" style="73" customWidth="1"/>
    <col min="5367" max="5367" width="11.42578125" style="73" customWidth="1"/>
    <col min="5368" max="5368" width="14.42578125" style="73" customWidth="1"/>
    <col min="5369" max="5611" width="11.42578125" style="73"/>
    <col min="5612" max="5612" width="14.42578125" style="73" customWidth="1"/>
    <col min="5613" max="5613" width="38" style="73" customWidth="1"/>
    <col min="5614" max="5614" width="31.42578125" style="73" customWidth="1"/>
    <col min="5615" max="5615" width="21.42578125" style="73" customWidth="1"/>
    <col min="5616" max="5616" width="19" style="73" customWidth="1"/>
    <col min="5617" max="5617" width="14" style="73" customWidth="1"/>
    <col min="5618" max="5618" width="19.140625" style="73" customWidth="1"/>
    <col min="5619" max="5619" width="15.85546875" style="73" customWidth="1"/>
    <col min="5620" max="5621" width="11.42578125" style="73"/>
    <col min="5622" max="5622" width="12.85546875" style="73" customWidth="1"/>
    <col min="5623" max="5623" width="11.42578125" style="73" customWidth="1"/>
    <col min="5624" max="5624" width="14.42578125" style="73" customWidth="1"/>
    <col min="5625" max="5867" width="11.42578125" style="73"/>
    <col min="5868" max="5868" width="14.42578125" style="73" customWidth="1"/>
    <col min="5869" max="5869" width="38" style="73" customWidth="1"/>
    <col min="5870" max="5870" width="31.42578125" style="73" customWidth="1"/>
    <col min="5871" max="5871" width="21.42578125" style="73" customWidth="1"/>
    <col min="5872" max="5872" width="19" style="73" customWidth="1"/>
    <col min="5873" max="5873" width="14" style="73" customWidth="1"/>
    <col min="5874" max="5874" width="19.140625" style="73" customWidth="1"/>
    <col min="5875" max="5875" width="15.85546875" style="73" customWidth="1"/>
    <col min="5876" max="5877" width="11.42578125" style="73"/>
    <col min="5878" max="5878" width="12.85546875" style="73" customWidth="1"/>
    <col min="5879" max="5879" width="11.42578125" style="73" customWidth="1"/>
    <col min="5880" max="5880" width="14.42578125" style="73" customWidth="1"/>
    <col min="5881" max="6123" width="11.42578125" style="73"/>
    <col min="6124" max="6124" width="14.42578125" style="73" customWidth="1"/>
    <col min="6125" max="6125" width="38" style="73" customWidth="1"/>
    <col min="6126" max="6126" width="31.42578125" style="73" customWidth="1"/>
    <col min="6127" max="6127" width="21.42578125" style="73" customWidth="1"/>
    <col min="6128" max="6128" width="19" style="73" customWidth="1"/>
    <col min="6129" max="6129" width="14" style="73" customWidth="1"/>
    <col min="6130" max="6130" width="19.140625" style="73" customWidth="1"/>
    <col min="6131" max="6131" width="15.85546875" style="73" customWidth="1"/>
    <col min="6132" max="6133" width="11.42578125" style="73"/>
    <col min="6134" max="6134" width="12.85546875" style="73" customWidth="1"/>
    <col min="6135" max="6135" width="11.42578125" style="73" customWidth="1"/>
    <col min="6136" max="6136" width="14.42578125" style="73" customWidth="1"/>
    <col min="6137" max="6379" width="11.42578125" style="73"/>
    <col min="6380" max="6380" width="14.42578125" style="73" customWidth="1"/>
    <col min="6381" max="6381" width="38" style="73" customWidth="1"/>
    <col min="6382" max="6382" width="31.42578125" style="73" customWidth="1"/>
    <col min="6383" max="6383" width="21.42578125" style="73" customWidth="1"/>
    <col min="6384" max="6384" width="19" style="73" customWidth="1"/>
    <col min="6385" max="6385" width="14" style="73" customWidth="1"/>
    <col min="6386" max="6386" width="19.140625" style="73" customWidth="1"/>
    <col min="6387" max="6387" width="15.85546875" style="73" customWidth="1"/>
    <col min="6388" max="6389" width="11.42578125" style="73"/>
    <col min="6390" max="6390" width="12.85546875" style="73" customWidth="1"/>
    <col min="6391" max="6391" width="11.42578125" style="73" customWidth="1"/>
    <col min="6392" max="6392" width="14.42578125" style="73" customWidth="1"/>
    <col min="6393" max="6635" width="11.42578125" style="73"/>
    <col min="6636" max="6636" width="14.42578125" style="73" customWidth="1"/>
    <col min="6637" max="6637" width="38" style="73" customWidth="1"/>
    <col min="6638" max="6638" width="31.42578125" style="73" customWidth="1"/>
    <col min="6639" max="6639" width="21.42578125" style="73" customWidth="1"/>
    <col min="6640" max="6640" width="19" style="73" customWidth="1"/>
    <col min="6641" max="6641" width="14" style="73" customWidth="1"/>
    <col min="6642" max="6642" width="19.140625" style="73" customWidth="1"/>
    <col min="6643" max="6643" width="15.85546875" style="73" customWidth="1"/>
    <col min="6644" max="6645" width="11.42578125" style="73"/>
    <col min="6646" max="6646" width="12.85546875" style="73" customWidth="1"/>
    <col min="6647" max="6647" width="11.42578125" style="73" customWidth="1"/>
    <col min="6648" max="6648" width="14.42578125" style="73" customWidth="1"/>
    <col min="6649" max="6891" width="11.42578125" style="73"/>
    <col min="6892" max="6892" width="14.42578125" style="73" customWidth="1"/>
    <col min="6893" max="6893" width="38" style="73" customWidth="1"/>
    <col min="6894" max="6894" width="31.42578125" style="73" customWidth="1"/>
    <col min="6895" max="6895" width="21.42578125" style="73" customWidth="1"/>
    <col min="6896" max="6896" width="19" style="73" customWidth="1"/>
    <col min="6897" max="6897" width="14" style="73" customWidth="1"/>
    <col min="6898" max="6898" width="19.140625" style="73" customWidth="1"/>
    <col min="6899" max="6899" width="15.85546875" style="73" customWidth="1"/>
    <col min="6900" max="6901" width="11.42578125" style="73"/>
    <col min="6902" max="6902" width="12.85546875" style="73" customWidth="1"/>
    <col min="6903" max="6903" width="11.42578125" style="73" customWidth="1"/>
    <col min="6904" max="6904" width="14.42578125" style="73" customWidth="1"/>
    <col min="6905" max="7147" width="11.42578125" style="73"/>
    <col min="7148" max="7148" width="14.42578125" style="73" customWidth="1"/>
    <col min="7149" max="7149" width="38" style="73" customWidth="1"/>
    <col min="7150" max="7150" width="31.42578125" style="73" customWidth="1"/>
    <col min="7151" max="7151" width="21.42578125" style="73" customWidth="1"/>
    <col min="7152" max="7152" width="19" style="73" customWidth="1"/>
    <col min="7153" max="7153" width="14" style="73" customWidth="1"/>
    <col min="7154" max="7154" width="19.140625" style="73" customWidth="1"/>
    <col min="7155" max="7155" width="15.85546875" style="73" customWidth="1"/>
    <col min="7156" max="7157" width="11.42578125" style="73"/>
    <col min="7158" max="7158" width="12.85546875" style="73" customWidth="1"/>
    <col min="7159" max="7159" width="11.42578125" style="73" customWidth="1"/>
    <col min="7160" max="7160" width="14.42578125" style="73" customWidth="1"/>
    <col min="7161" max="7403" width="11.42578125" style="73"/>
    <col min="7404" max="7404" width="14.42578125" style="73" customWidth="1"/>
    <col min="7405" max="7405" width="38" style="73" customWidth="1"/>
    <col min="7406" max="7406" width="31.42578125" style="73" customWidth="1"/>
    <col min="7407" max="7407" width="21.42578125" style="73" customWidth="1"/>
    <col min="7408" max="7408" width="19" style="73" customWidth="1"/>
    <col min="7409" max="7409" width="14" style="73" customWidth="1"/>
    <col min="7410" max="7410" width="19.140625" style="73" customWidth="1"/>
    <col min="7411" max="7411" width="15.85546875" style="73" customWidth="1"/>
    <col min="7412" max="7413" width="11.42578125" style="73"/>
    <col min="7414" max="7414" width="12.85546875" style="73" customWidth="1"/>
    <col min="7415" max="7415" width="11.42578125" style="73" customWidth="1"/>
    <col min="7416" max="7416" width="14.42578125" style="73" customWidth="1"/>
    <col min="7417" max="7659" width="11.42578125" style="73"/>
    <col min="7660" max="7660" width="14.42578125" style="73" customWidth="1"/>
    <col min="7661" max="7661" width="38" style="73" customWidth="1"/>
    <col min="7662" max="7662" width="31.42578125" style="73" customWidth="1"/>
    <col min="7663" max="7663" width="21.42578125" style="73" customWidth="1"/>
    <col min="7664" max="7664" width="19" style="73" customWidth="1"/>
    <col min="7665" max="7665" width="14" style="73" customWidth="1"/>
    <col min="7666" max="7666" width="19.140625" style="73" customWidth="1"/>
    <col min="7667" max="7667" width="15.85546875" style="73" customWidth="1"/>
    <col min="7668" max="7669" width="11.42578125" style="73"/>
    <col min="7670" max="7670" width="12.85546875" style="73" customWidth="1"/>
    <col min="7671" max="7671" width="11.42578125" style="73" customWidth="1"/>
    <col min="7672" max="7672" width="14.42578125" style="73" customWidth="1"/>
    <col min="7673" max="7915" width="11.42578125" style="73"/>
    <col min="7916" max="7916" width="14.42578125" style="73" customWidth="1"/>
    <col min="7917" max="7917" width="38" style="73" customWidth="1"/>
    <col min="7918" max="7918" width="31.42578125" style="73" customWidth="1"/>
    <col min="7919" max="7919" width="21.42578125" style="73" customWidth="1"/>
    <col min="7920" max="7920" width="19" style="73" customWidth="1"/>
    <col min="7921" max="7921" width="14" style="73" customWidth="1"/>
    <col min="7922" max="7922" width="19.140625" style="73" customWidth="1"/>
    <col min="7923" max="7923" width="15.85546875" style="73" customWidth="1"/>
    <col min="7924" max="7925" width="11.42578125" style="73"/>
    <col min="7926" max="7926" width="12.85546875" style="73" customWidth="1"/>
    <col min="7927" max="7927" width="11.42578125" style="73" customWidth="1"/>
    <col min="7928" max="7928" width="14.42578125" style="73" customWidth="1"/>
    <col min="7929" max="8171" width="11.42578125" style="73"/>
    <col min="8172" max="8172" width="14.42578125" style="73" customWidth="1"/>
    <col min="8173" max="8173" width="38" style="73" customWidth="1"/>
    <col min="8174" max="8174" width="31.42578125" style="73" customWidth="1"/>
    <col min="8175" max="8175" width="21.42578125" style="73" customWidth="1"/>
    <col min="8176" max="8176" width="19" style="73" customWidth="1"/>
    <col min="8177" max="8177" width="14" style="73" customWidth="1"/>
    <col min="8178" max="8178" width="19.140625" style="73" customWidth="1"/>
    <col min="8179" max="8179" width="15.85546875" style="73" customWidth="1"/>
    <col min="8180" max="8181" width="11.42578125" style="73"/>
    <col min="8182" max="8182" width="12.85546875" style="73" customWidth="1"/>
    <col min="8183" max="8183" width="11.42578125" style="73" customWidth="1"/>
    <col min="8184" max="8184" width="14.42578125" style="73" customWidth="1"/>
    <col min="8185" max="8427" width="11.42578125" style="73"/>
    <col min="8428" max="8428" width="14.42578125" style="73" customWidth="1"/>
    <col min="8429" max="8429" width="38" style="73" customWidth="1"/>
    <col min="8430" max="8430" width="31.42578125" style="73" customWidth="1"/>
    <col min="8431" max="8431" width="21.42578125" style="73" customWidth="1"/>
    <col min="8432" max="8432" width="19" style="73" customWidth="1"/>
    <col min="8433" max="8433" width="14" style="73" customWidth="1"/>
    <col min="8434" max="8434" width="19.140625" style="73" customWidth="1"/>
    <col min="8435" max="8435" width="15.85546875" style="73" customWidth="1"/>
    <col min="8436" max="8437" width="11.42578125" style="73"/>
    <col min="8438" max="8438" width="12.85546875" style="73" customWidth="1"/>
    <col min="8439" max="8439" width="11.42578125" style="73" customWidth="1"/>
    <col min="8440" max="8440" width="14.42578125" style="73" customWidth="1"/>
    <col min="8441" max="8683" width="11.42578125" style="73"/>
    <col min="8684" max="8684" width="14.42578125" style="73" customWidth="1"/>
    <col min="8685" max="8685" width="38" style="73" customWidth="1"/>
    <col min="8686" max="8686" width="31.42578125" style="73" customWidth="1"/>
    <col min="8687" max="8687" width="21.42578125" style="73" customWidth="1"/>
    <col min="8688" max="8688" width="19" style="73" customWidth="1"/>
    <col min="8689" max="8689" width="14" style="73" customWidth="1"/>
    <col min="8690" max="8690" width="19.140625" style="73" customWidth="1"/>
    <col min="8691" max="8691" width="15.85546875" style="73" customWidth="1"/>
    <col min="8692" max="8693" width="11.42578125" style="73"/>
    <col min="8694" max="8694" width="12.85546875" style="73" customWidth="1"/>
    <col min="8695" max="8695" width="11.42578125" style="73" customWidth="1"/>
    <col min="8696" max="8696" width="14.42578125" style="73" customWidth="1"/>
    <col min="8697" max="8939" width="11.42578125" style="73"/>
    <col min="8940" max="8940" width="14.42578125" style="73" customWidth="1"/>
    <col min="8941" max="8941" width="38" style="73" customWidth="1"/>
    <col min="8942" max="8942" width="31.42578125" style="73" customWidth="1"/>
    <col min="8943" max="8943" width="21.42578125" style="73" customWidth="1"/>
    <col min="8944" max="8944" width="19" style="73" customWidth="1"/>
    <col min="8945" max="8945" width="14" style="73" customWidth="1"/>
    <col min="8946" max="8946" width="19.140625" style="73" customWidth="1"/>
    <col min="8947" max="8947" width="15.85546875" style="73" customWidth="1"/>
    <col min="8948" max="8949" width="11.42578125" style="73"/>
    <col min="8950" max="8950" width="12.85546875" style="73" customWidth="1"/>
    <col min="8951" max="8951" width="11.42578125" style="73" customWidth="1"/>
    <col min="8952" max="8952" width="14.42578125" style="73" customWidth="1"/>
    <col min="8953" max="9195" width="11.42578125" style="73"/>
    <col min="9196" max="9196" width="14.42578125" style="73" customWidth="1"/>
    <col min="9197" max="9197" width="38" style="73" customWidth="1"/>
    <col min="9198" max="9198" width="31.42578125" style="73" customWidth="1"/>
    <col min="9199" max="9199" width="21.42578125" style="73" customWidth="1"/>
    <col min="9200" max="9200" width="19" style="73" customWidth="1"/>
    <col min="9201" max="9201" width="14" style="73" customWidth="1"/>
    <col min="9202" max="9202" width="19.140625" style="73" customWidth="1"/>
    <col min="9203" max="9203" width="15.85546875" style="73" customWidth="1"/>
    <col min="9204" max="9205" width="11.42578125" style="73"/>
    <col min="9206" max="9206" width="12.85546875" style="73" customWidth="1"/>
    <col min="9207" max="9207" width="11.42578125" style="73" customWidth="1"/>
    <col min="9208" max="9208" width="14.42578125" style="73" customWidth="1"/>
    <col min="9209" max="9451" width="11.42578125" style="73"/>
    <col min="9452" max="9452" width="14.42578125" style="73" customWidth="1"/>
    <col min="9453" max="9453" width="38" style="73" customWidth="1"/>
    <col min="9454" max="9454" width="31.42578125" style="73" customWidth="1"/>
    <col min="9455" max="9455" width="21.42578125" style="73" customWidth="1"/>
    <col min="9456" max="9456" width="19" style="73" customWidth="1"/>
    <col min="9457" max="9457" width="14" style="73" customWidth="1"/>
    <col min="9458" max="9458" width="19.140625" style="73" customWidth="1"/>
    <col min="9459" max="9459" width="15.85546875" style="73" customWidth="1"/>
    <col min="9460" max="9461" width="11.42578125" style="73"/>
    <col min="9462" max="9462" width="12.85546875" style="73" customWidth="1"/>
    <col min="9463" max="9463" width="11.42578125" style="73" customWidth="1"/>
    <col min="9464" max="9464" width="14.42578125" style="73" customWidth="1"/>
    <col min="9465" max="9707" width="11.42578125" style="73"/>
    <col min="9708" max="9708" width="14.42578125" style="73" customWidth="1"/>
    <col min="9709" max="9709" width="38" style="73" customWidth="1"/>
    <col min="9710" max="9710" width="31.42578125" style="73" customWidth="1"/>
    <col min="9711" max="9711" width="21.42578125" style="73" customWidth="1"/>
    <col min="9712" max="9712" width="19" style="73" customWidth="1"/>
    <col min="9713" max="9713" width="14" style="73" customWidth="1"/>
    <col min="9714" max="9714" width="19.140625" style="73" customWidth="1"/>
    <col min="9715" max="9715" width="15.85546875" style="73" customWidth="1"/>
    <col min="9716" max="9717" width="11.42578125" style="73"/>
    <col min="9718" max="9718" width="12.85546875" style="73" customWidth="1"/>
    <col min="9719" max="9719" width="11.42578125" style="73" customWidth="1"/>
    <col min="9720" max="9720" width="14.42578125" style="73" customWidth="1"/>
    <col min="9721" max="9963" width="11.42578125" style="73"/>
    <col min="9964" max="9964" width="14.42578125" style="73" customWidth="1"/>
    <col min="9965" max="9965" width="38" style="73" customWidth="1"/>
    <col min="9966" max="9966" width="31.42578125" style="73" customWidth="1"/>
    <col min="9967" max="9967" width="21.42578125" style="73" customWidth="1"/>
    <col min="9968" max="9968" width="19" style="73" customWidth="1"/>
    <col min="9969" max="9969" width="14" style="73" customWidth="1"/>
    <col min="9970" max="9970" width="19.140625" style="73" customWidth="1"/>
    <col min="9971" max="9971" width="15.85546875" style="73" customWidth="1"/>
    <col min="9972" max="9973" width="11.42578125" style="73"/>
    <col min="9974" max="9974" width="12.85546875" style="73" customWidth="1"/>
    <col min="9975" max="9975" width="11.42578125" style="73" customWidth="1"/>
    <col min="9976" max="9976" width="14.42578125" style="73" customWidth="1"/>
    <col min="9977" max="10219" width="11.42578125" style="73"/>
    <col min="10220" max="10220" width="14.42578125" style="73" customWidth="1"/>
    <col min="10221" max="10221" width="38" style="73" customWidth="1"/>
    <col min="10222" max="10222" width="31.42578125" style="73" customWidth="1"/>
    <col min="10223" max="10223" width="21.42578125" style="73" customWidth="1"/>
    <col min="10224" max="10224" width="19" style="73" customWidth="1"/>
    <col min="10225" max="10225" width="14" style="73" customWidth="1"/>
    <col min="10226" max="10226" width="19.140625" style="73" customWidth="1"/>
    <col min="10227" max="10227" width="15.85546875" style="73" customWidth="1"/>
    <col min="10228" max="10229" width="11.42578125" style="73"/>
    <col min="10230" max="10230" width="12.85546875" style="73" customWidth="1"/>
    <col min="10231" max="10231" width="11.42578125" style="73" customWidth="1"/>
    <col min="10232" max="10232" width="14.42578125" style="73" customWidth="1"/>
    <col min="10233" max="10475" width="11.42578125" style="73"/>
    <col min="10476" max="10476" width="14.42578125" style="73" customWidth="1"/>
    <col min="10477" max="10477" width="38" style="73" customWidth="1"/>
    <col min="10478" max="10478" width="31.42578125" style="73" customWidth="1"/>
    <col min="10479" max="10479" width="21.42578125" style="73" customWidth="1"/>
    <col min="10480" max="10480" width="19" style="73" customWidth="1"/>
    <col min="10481" max="10481" width="14" style="73" customWidth="1"/>
    <col min="10482" max="10482" width="19.140625" style="73" customWidth="1"/>
    <col min="10483" max="10483" width="15.85546875" style="73" customWidth="1"/>
    <col min="10484" max="10485" width="11.42578125" style="73"/>
    <col min="10486" max="10486" width="12.85546875" style="73" customWidth="1"/>
    <col min="10487" max="10487" width="11.42578125" style="73" customWidth="1"/>
    <col min="10488" max="10488" width="14.42578125" style="73" customWidth="1"/>
    <col min="10489" max="10731" width="11.42578125" style="73"/>
    <col min="10732" max="10732" width="14.42578125" style="73" customWidth="1"/>
    <col min="10733" max="10733" width="38" style="73" customWidth="1"/>
    <col min="10734" max="10734" width="31.42578125" style="73" customWidth="1"/>
    <col min="10735" max="10735" width="21.42578125" style="73" customWidth="1"/>
    <col min="10736" max="10736" width="19" style="73" customWidth="1"/>
    <col min="10737" max="10737" width="14" style="73" customWidth="1"/>
    <col min="10738" max="10738" width="19.140625" style="73" customWidth="1"/>
    <col min="10739" max="10739" width="15.85546875" style="73" customWidth="1"/>
    <col min="10740" max="10741" width="11.42578125" style="73"/>
    <col min="10742" max="10742" width="12.85546875" style="73" customWidth="1"/>
    <col min="10743" max="10743" width="11.42578125" style="73" customWidth="1"/>
    <col min="10744" max="10744" width="14.42578125" style="73" customWidth="1"/>
    <col min="10745" max="10987" width="11.42578125" style="73"/>
    <col min="10988" max="10988" width="14.42578125" style="73" customWidth="1"/>
    <col min="10989" max="10989" width="38" style="73" customWidth="1"/>
    <col min="10990" max="10990" width="31.42578125" style="73" customWidth="1"/>
    <col min="10991" max="10991" width="21.42578125" style="73" customWidth="1"/>
    <col min="10992" max="10992" width="19" style="73" customWidth="1"/>
    <col min="10993" max="10993" width="14" style="73" customWidth="1"/>
    <col min="10994" max="10994" width="19.140625" style="73" customWidth="1"/>
    <col min="10995" max="10995" width="15.85546875" style="73" customWidth="1"/>
    <col min="10996" max="10997" width="11.42578125" style="73"/>
    <col min="10998" max="10998" width="12.85546875" style="73" customWidth="1"/>
    <col min="10999" max="10999" width="11.42578125" style="73" customWidth="1"/>
    <col min="11000" max="11000" width="14.42578125" style="73" customWidth="1"/>
    <col min="11001" max="11243" width="11.42578125" style="73"/>
    <col min="11244" max="11244" width="14.42578125" style="73" customWidth="1"/>
    <col min="11245" max="11245" width="38" style="73" customWidth="1"/>
    <col min="11246" max="11246" width="31.42578125" style="73" customWidth="1"/>
    <col min="11247" max="11247" width="21.42578125" style="73" customWidth="1"/>
    <col min="11248" max="11248" width="19" style="73" customWidth="1"/>
    <col min="11249" max="11249" width="14" style="73" customWidth="1"/>
    <col min="11250" max="11250" width="19.140625" style="73" customWidth="1"/>
    <col min="11251" max="11251" width="15.85546875" style="73" customWidth="1"/>
    <col min="11252" max="11253" width="11.42578125" style="73"/>
    <col min="11254" max="11254" width="12.85546875" style="73" customWidth="1"/>
    <col min="11255" max="11255" width="11.42578125" style="73" customWidth="1"/>
    <col min="11256" max="11256" width="14.42578125" style="73" customWidth="1"/>
    <col min="11257" max="11499" width="11.42578125" style="73"/>
    <col min="11500" max="11500" width="14.42578125" style="73" customWidth="1"/>
    <col min="11501" max="11501" width="38" style="73" customWidth="1"/>
    <col min="11502" max="11502" width="31.42578125" style="73" customWidth="1"/>
    <col min="11503" max="11503" width="21.42578125" style="73" customWidth="1"/>
    <col min="11504" max="11504" width="19" style="73" customWidth="1"/>
    <col min="11505" max="11505" width="14" style="73" customWidth="1"/>
    <col min="11506" max="11506" width="19.140625" style="73" customWidth="1"/>
    <col min="11507" max="11507" width="15.85546875" style="73" customWidth="1"/>
    <col min="11508" max="11509" width="11.42578125" style="73"/>
    <col min="11510" max="11510" width="12.85546875" style="73" customWidth="1"/>
    <col min="11511" max="11511" width="11.42578125" style="73" customWidth="1"/>
    <col min="11512" max="11512" width="14.42578125" style="73" customWidth="1"/>
    <col min="11513" max="11755" width="11.42578125" style="73"/>
    <col min="11756" max="11756" width="14.42578125" style="73" customWidth="1"/>
    <col min="11757" max="11757" width="38" style="73" customWidth="1"/>
    <col min="11758" max="11758" width="31.42578125" style="73" customWidth="1"/>
    <col min="11759" max="11759" width="21.42578125" style="73" customWidth="1"/>
    <col min="11760" max="11760" width="19" style="73" customWidth="1"/>
    <col min="11761" max="11761" width="14" style="73" customWidth="1"/>
    <col min="11762" max="11762" width="19.140625" style="73" customWidth="1"/>
    <col min="11763" max="11763" width="15.85546875" style="73" customWidth="1"/>
    <col min="11764" max="11765" width="11.42578125" style="73"/>
    <col min="11766" max="11766" width="12.85546875" style="73" customWidth="1"/>
    <col min="11767" max="11767" width="11.42578125" style="73" customWidth="1"/>
    <col min="11768" max="11768" width="14.42578125" style="73" customWidth="1"/>
    <col min="11769" max="12011" width="11.42578125" style="73"/>
    <col min="12012" max="12012" width="14.42578125" style="73" customWidth="1"/>
    <col min="12013" max="12013" width="38" style="73" customWidth="1"/>
    <col min="12014" max="12014" width="31.42578125" style="73" customWidth="1"/>
    <col min="12015" max="12015" width="21.42578125" style="73" customWidth="1"/>
    <col min="12016" max="12016" width="19" style="73" customWidth="1"/>
    <col min="12017" max="12017" width="14" style="73" customWidth="1"/>
    <col min="12018" max="12018" width="19.140625" style="73" customWidth="1"/>
    <col min="12019" max="12019" width="15.85546875" style="73" customWidth="1"/>
    <col min="12020" max="12021" width="11.42578125" style="73"/>
    <col min="12022" max="12022" width="12.85546875" style="73" customWidth="1"/>
    <col min="12023" max="12023" width="11.42578125" style="73" customWidth="1"/>
    <col min="12024" max="12024" width="14.42578125" style="73" customWidth="1"/>
    <col min="12025" max="12267" width="11.42578125" style="73"/>
    <col min="12268" max="12268" width="14.42578125" style="73" customWidth="1"/>
    <col min="12269" max="12269" width="38" style="73" customWidth="1"/>
    <col min="12270" max="12270" width="31.42578125" style="73" customWidth="1"/>
    <col min="12271" max="12271" width="21.42578125" style="73" customWidth="1"/>
    <col min="12272" max="12272" width="19" style="73" customWidth="1"/>
    <col min="12273" max="12273" width="14" style="73" customWidth="1"/>
    <col min="12274" max="12274" width="19.140625" style="73" customWidth="1"/>
    <col min="12275" max="12275" width="15.85546875" style="73" customWidth="1"/>
    <col min="12276" max="12277" width="11.42578125" style="73"/>
    <col min="12278" max="12278" width="12.85546875" style="73" customWidth="1"/>
    <col min="12279" max="12279" width="11.42578125" style="73" customWidth="1"/>
    <col min="12280" max="12280" width="14.42578125" style="73" customWidth="1"/>
    <col min="12281" max="12523" width="11.42578125" style="73"/>
    <col min="12524" max="12524" width="14.42578125" style="73" customWidth="1"/>
    <col min="12525" max="12525" width="38" style="73" customWidth="1"/>
    <col min="12526" max="12526" width="31.42578125" style="73" customWidth="1"/>
    <col min="12527" max="12527" width="21.42578125" style="73" customWidth="1"/>
    <col min="12528" max="12528" width="19" style="73" customWidth="1"/>
    <col min="12529" max="12529" width="14" style="73" customWidth="1"/>
    <col min="12530" max="12530" width="19.140625" style="73" customWidth="1"/>
    <col min="12531" max="12531" width="15.85546875" style="73" customWidth="1"/>
    <col min="12532" max="12533" width="11.42578125" style="73"/>
    <col min="12534" max="12534" width="12.85546875" style="73" customWidth="1"/>
    <col min="12535" max="12535" width="11.42578125" style="73" customWidth="1"/>
    <col min="12536" max="12536" width="14.42578125" style="73" customWidth="1"/>
    <col min="12537" max="12779" width="11.42578125" style="73"/>
    <col min="12780" max="12780" width="14.42578125" style="73" customWidth="1"/>
    <col min="12781" max="12781" width="38" style="73" customWidth="1"/>
    <col min="12782" max="12782" width="31.42578125" style="73" customWidth="1"/>
    <col min="12783" max="12783" width="21.42578125" style="73" customWidth="1"/>
    <col min="12784" max="12784" width="19" style="73" customWidth="1"/>
    <col min="12785" max="12785" width="14" style="73" customWidth="1"/>
    <col min="12786" max="12786" width="19.140625" style="73" customWidth="1"/>
    <col min="12787" max="12787" width="15.85546875" style="73" customWidth="1"/>
    <col min="12788" max="12789" width="11.42578125" style="73"/>
    <col min="12790" max="12790" width="12.85546875" style="73" customWidth="1"/>
    <col min="12791" max="12791" width="11.42578125" style="73" customWidth="1"/>
    <col min="12792" max="12792" width="14.42578125" style="73" customWidth="1"/>
    <col min="12793" max="13035" width="11.42578125" style="73"/>
    <col min="13036" max="13036" width="14.42578125" style="73" customWidth="1"/>
    <col min="13037" max="13037" width="38" style="73" customWidth="1"/>
    <col min="13038" max="13038" width="31.42578125" style="73" customWidth="1"/>
    <col min="13039" max="13039" width="21.42578125" style="73" customWidth="1"/>
    <col min="13040" max="13040" width="19" style="73" customWidth="1"/>
    <col min="13041" max="13041" width="14" style="73" customWidth="1"/>
    <col min="13042" max="13042" width="19.140625" style="73" customWidth="1"/>
    <col min="13043" max="13043" width="15.85546875" style="73" customWidth="1"/>
    <col min="13044" max="13045" width="11.42578125" style="73"/>
    <col min="13046" max="13046" width="12.85546875" style="73" customWidth="1"/>
    <col min="13047" max="13047" width="11.42578125" style="73" customWidth="1"/>
    <col min="13048" max="13048" width="14.42578125" style="73" customWidth="1"/>
    <col min="13049" max="13291" width="11.42578125" style="73"/>
    <col min="13292" max="13292" width="14.42578125" style="73" customWidth="1"/>
    <col min="13293" max="13293" width="38" style="73" customWidth="1"/>
    <col min="13294" max="13294" width="31.42578125" style="73" customWidth="1"/>
    <col min="13295" max="13295" width="21.42578125" style="73" customWidth="1"/>
    <col min="13296" max="13296" width="19" style="73" customWidth="1"/>
    <col min="13297" max="13297" width="14" style="73" customWidth="1"/>
    <col min="13298" max="13298" width="19.140625" style="73" customWidth="1"/>
    <col min="13299" max="13299" width="15.85546875" style="73" customWidth="1"/>
    <col min="13300" max="13301" width="11.42578125" style="73"/>
    <col min="13302" max="13302" width="12.85546875" style="73" customWidth="1"/>
    <col min="13303" max="13303" width="11.42578125" style="73" customWidth="1"/>
    <col min="13304" max="13304" width="14.42578125" style="73" customWidth="1"/>
    <col min="13305" max="13547" width="11.42578125" style="73"/>
    <col min="13548" max="13548" width="14.42578125" style="73" customWidth="1"/>
    <col min="13549" max="13549" width="38" style="73" customWidth="1"/>
    <col min="13550" max="13550" width="31.42578125" style="73" customWidth="1"/>
    <col min="13551" max="13551" width="21.42578125" style="73" customWidth="1"/>
    <col min="13552" max="13552" width="19" style="73" customWidth="1"/>
    <col min="13553" max="13553" width="14" style="73" customWidth="1"/>
    <col min="13554" max="13554" width="19.140625" style="73" customWidth="1"/>
    <col min="13555" max="13555" width="15.85546875" style="73" customWidth="1"/>
    <col min="13556" max="13557" width="11.42578125" style="73"/>
    <col min="13558" max="13558" width="12.85546875" style="73" customWidth="1"/>
    <col min="13559" max="13559" width="11.42578125" style="73" customWidth="1"/>
    <col min="13560" max="13560" width="14.42578125" style="73" customWidth="1"/>
    <col min="13561" max="13803" width="11.42578125" style="73"/>
    <col min="13804" max="13804" width="14.42578125" style="73" customWidth="1"/>
    <col min="13805" max="13805" width="38" style="73" customWidth="1"/>
    <col min="13806" max="13806" width="31.42578125" style="73" customWidth="1"/>
    <col min="13807" max="13807" width="21.42578125" style="73" customWidth="1"/>
    <col min="13808" max="13808" width="19" style="73" customWidth="1"/>
    <col min="13809" max="13809" width="14" style="73" customWidth="1"/>
    <col min="13810" max="13810" width="19.140625" style="73" customWidth="1"/>
    <col min="13811" max="13811" width="15.85546875" style="73" customWidth="1"/>
    <col min="13812" max="13813" width="11.42578125" style="73"/>
    <col min="13814" max="13814" width="12.85546875" style="73" customWidth="1"/>
    <col min="13815" max="13815" width="11.42578125" style="73" customWidth="1"/>
    <col min="13816" max="13816" width="14.42578125" style="73" customWidth="1"/>
    <col min="13817" max="14059" width="11.42578125" style="73"/>
    <col min="14060" max="14060" width="14.42578125" style="73" customWidth="1"/>
    <col min="14061" max="14061" width="38" style="73" customWidth="1"/>
    <col min="14062" max="14062" width="31.42578125" style="73" customWidth="1"/>
    <col min="14063" max="14063" width="21.42578125" style="73" customWidth="1"/>
    <col min="14064" max="14064" width="19" style="73" customWidth="1"/>
    <col min="14065" max="14065" width="14" style="73" customWidth="1"/>
    <col min="14066" max="14066" width="19.140625" style="73" customWidth="1"/>
    <col min="14067" max="14067" width="15.85546875" style="73" customWidth="1"/>
    <col min="14068" max="14069" width="11.42578125" style="73"/>
    <col min="14070" max="14070" width="12.85546875" style="73" customWidth="1"/>
    <col min="14071" max="14071" width="11.42578125" style="73" customWidth="1"/>
    <col min="14072" max="14072" width="14.42578125" style="73" customWidth="1"/>
    <col min="14073" max="14315" width="11.42578125" style="73"/>
    <col min="14316" max="14316" width="14.42578125" style="73" customWidth="1"/>
    <col min="14317" max="14317" width="38" style="73" customWidth="1"/>
    <col min="14318" max="14318" width="31.42578125" style="73" customWidth="1"/>
    <col min="14319" max="14319" width="21.42578125" style="73" customWidth="1"/>
    <col min="14320" max="14320" width="19" style="73" customWidth="1"/>
    <col min="14321" max="14321" width="14" style="73" customWidth="1"/>
    <col min="14322" max="14322" width="19.140625" style="73" customWidth="1"/>
    <col min="14323" max="14323" width="15.85546875" style="73" customWidth="1"/>
    <col min="14324" max="14325" width="11.42578125" style="73"/>
    <col min="14326" max="14326" width="12.85546875" style="73" customWidth="1"/>
    <col min="14327" max="14327" width="11.42578125" style="73" customWidth="1"/>
    <col min="14328" max="14328" width="14.42578125" style="73" customWidth="1"/>
    <col min="14329" max="14571" width="11.42578125" style="73"/>
    <col min="14572" max="14572" width="14.42578125" style="73" customWidth="1"/>
    <col min="14573" max="14573" width="38" style="73" customWidth="1"/>
    <col min="14574" max="14574" width="31.42578125" style="73" customWidth="1"/>
    <col min="14575" max="14575" width="21.42578125" style="73" customWidth="1"/>
    <col min="14576" max="14576" width="19" style="73" customWidth="1"/>
    <col min="14577" max="14577" width="14" style="73" customWidth="1"/>
    <col min="14578" max="14578" width="19.140625" style="73" customWidth="1"/>
    <col min="14579" max="14579" width="15.85546875" style="73" customWidth="1"/>
    <col min="14580" max="14581" width="11.42578125" style="73"/>
    <col min="14582" max="14582" width="12.85546875" style="73" customWidth="1"/>
    <col min="14583" max="14583" width="11.42578125" style="73" customWidth="1"/>
    <col min="14584" max="14584" width="14.42578125" style="73" customWidth="1"/>
    <col min="14585" max="14827" width="11.42578125" style="73"/>
    <col min="14828" max="14828" width="14.42578125" style="73" customWidth="1"/>
    <col min="14829" max="14829" width="38" style="73" customWidth="1"/>
    <col min="14830" max="14830" width="31.42578125" style="73" customWidth="1"/>
    <col min="14831" max="14831" width="21.42578125" style="73" customWidth="1"/>
    <col min="14832" max="14832" width="19" style="73" customWidth="1"/>
    <col min="14833" max="14833" width="14" style="73" customWidth="1"/>
    <col min="14834" max="14834" width="19.140625" style="73" customWidth="1"/>
    <col min="14835" max="14835" width="15.85546875" style="73" customWidth="1"/>
    <col min="14836" max="14837" width="11.42578125" style="73"/>
    <col min="14838" max="14838" width="12.85546875" style="73" customWidth="1"/>
    <col min="14839" max="14839" width="11.42578125" style="73" customWidth="1"/>
    <col min="14840" max="14840" width="14.42578125" style="73" customWidth="1"/>
    <col min="14841" max="15083" width="11.42578125" style="73"/>
    <col min="15084" max="15084" width="14.42578125" style="73" customWidth="1"/>
    <col min="15085" max="15085" width="38" style="73" customWidth="1"/>
    <col min="15086" max="15086" width="31.42578125" style="73" customWidth="1"/>
    <col min="15087" max="15087" width="21.42578125" style="73" customWidth="1"/>
    <col min="15088" max="15088" width="19" style="73" customWidth="1"/>
    <col min="15089" max="15089" width="14" style="73" customWidth="1"/>
    <col min="15090" max="15090" width="19.140625" style="73" customWidth="1"/>
    <col min="15091" max="15091" width="15.85546875" style="73" customWidth="1"/>
    <col min="15092" max="15093" width="11.42578125" style="73"/>
    <col min="15094" max="15094" width="12.85546875" style="73" customWidth="1"/>
    <col min="15095" max="15095" width="11.42578125" style="73" customWidth="1"/>
    <col min="15096" max="15096" width="14.42578125" style="73" customWidth="1"/>
    <col min="15097" max="15339" width="11.42578125" style="73"/>
    <col min="15340" max="15340" width="14.42578125" style="73" customWidth="1"/>
    <col min="15341" max="15341" width="38" style="73" customWidth="1"/>
    <col min="15342" max="15342" width="31.42578125" style="73" customWidth="1"/>
    <col min="15343" max="15343" width="21.42578125" style="73" customWidth="1"/>
    <col min="15344" max="15344" width="19" style="73" customWidth="1"/>
    <col min="15345" max="15345" width="14" style="73" customWidth="1"/>
    <col min="15346" max="15346" width="19.140625" style="73" customWidth="1"/>
    <col min="15347" max="15347" width="15.85546875" style="73" customWidth="1"/>
    <col min="15348" max="15349" width="11.42578125" style="73"/>
    <col min="15350" max="15350" width="12.85546875" style="73" customWidth="1"/>
    <col min="15351" max="15351" width="11.42578125" style="73" customWidth="1"/>
    <col min="15352" max="15352" width="14.42578125" style="73" customWidth="1"/>
    <col min="15353" max="15595" width="11.42578125" style="73"/>
    <col min="15596" max="15596" width="14.42578125" style="73" customWidth="1"/>
    <col min="15597" max="15597" width="38" style="73" customWidth="1"/>
    <col min="15598" max="15598" width="31.42578125" style="73" customWidth="1"/>
    <col min="15599" max="15599" width="21.42578125" style="73" customWidth="1"/>
    <col min="15600" max="15600" width="19" style="73" customWidth="1"/>
    <col min="15601" max="15601" width="14" style="73" customWidth="1"/>
    <col min="15602" max="15602" width="19.140625" style="73" customWidth="1"/>
    <col min="15603" max="15603" width="15.85546875" style="73" customWidth="1"/>
    <col min="15604" max="15605" width="11.42578125" style="73"/>
    <col min="15606" max="15606" width="12.85546875" style="73" customWidth="1"/>
    <col min="15607" max="15607" width="11.42578125" style="73" customWidth="1"/>
    <col min="15608" max="15608" width="14.42578125" style="73" customWidth="1"/>
    <col min="15609" max="15851" width="11.42578125" style="73"/>
    <col min="15852" max="15852" width="14.42578125" style="73" customWidth="1"/>
    <col min="15853" max="15853" width="38" style="73" customWidth="1"/>
    <col min="15854" max="15854" width="31.42578125" style="73" customWidth="1"/>
    <col min="15855" max="15855" width="21.42578125" style="73" customWidth="1"/>
    <col min="15856" max="15856" width="19" style="73" customWidth="1"/>
    <col min="15857" max="15857" width="14" style="73" customWidth="1"/>
    <col min="15858" max="15858" width="19.140625" style="73" customWidth="1"/>
    <col min="15859" max="15859" width="15.85546875" style="73" customWidth="1"/>
    <col min="15860" max="15861" width="11.42578125" style="73"/>
    <col min="15862" max="15862" width="12.85546875" style="73" customWidth="1"/>
    <col min="15863" max="15863" width="11.42578125" style="73" customWidth="1"/>
    <col min="15864" max="15864" width="14.42578125" style="73" customWidth="1"/>
    <col min="15865" max="16107" width="11.42578125" style="73"/>
    <col min="16108" max="16108" width="14.42578125" style="73" customWidth="1"/>
    <col min="16109" max="16109" width="38" style="73" customWidth="1"/>
    <col min="16110" max="16110" width="31.42578125" style="73" customWidth="1"/>
    <col min="16111" max="16111" width="21.42578125" style="73" customWidth="1"/>
    <col min="16112" max="16112" width="19" style="73" customWidth="1"/>
    <col min="16113" max="16113" width="14" style="73" customWidth="1"/>
    <col min="16114" max="16114" width="19.140625" style="73" customWidth="1"/>
    <col min="16115" max="16115" width="15.85546875" style="73" customWidth="1"/>
    <col min="16116" max="16117" width="11.42578125" style="73"/>
    <col min="16118" max="16118" width="12.85546875" style="73" customWidth="1"/>
    <col min="16119" max="16119" width="11.42578125" style="73" customWidth="1"/>
    <col min="16120" max="16120" width="14.42578125" style="73" customWidth="1"/>
    <col min="16121" max="16384" width="11.42578125" style="73"/>
  </cols>
  <sheetData>
    <row r="1" spans="1:11" s="69" customFormat="1" ht="70.5" customHeight="1" x14ac:dyDescent="0.25">
      <c r="A1" s="112" t="s">
        <v>243</v>
      </c>
      <c r="B1" s="112"/>
      <c r="C1" s="112"/>
      <c r="D1" s="112"/>
      <c r="E1" s="112"/>
      <c r="F1" s="112"/>
      <c r="G1" s="112"/>
      <c r="H1" s="113"/>
      <c r="I1" s="68"/>
      <c r="J1" s="68"/>
      <c r="K1" s="68"/>
    </row>
    <row r="2" spans="1:11" s="69" customFormat="1" ht="21.95" customHeight="1" x14ac:dyDescent="0.25">
      <c r="A2" s="111" t="s">
        <v>125</v>
      </c>
      <c r="B2" s="111"/>
      <c r="C2" s="111"/>
      <c r="D2" s="111"/>
      <c r="E2" s="111"/>
      <c r="F2" s="111"/>
      <c r="G2" s="111"/>
      <c r="H2" s="111"/>
      <c r="I2" s="67"/>
      <c r="J2" s="68"/>
      <c r="K2" s="68"/>
    </row>
    <row r="3" spans="1:11" s="69" customFormat="1" ht="54.75" customHeight="1" x14ac:dyDescent="0.25">
      <c r="A3" s="64" t="s">
        <v>151</v>
      </c>
      <c r="B3" s="63" t="s">
        <v>152</v>
      </c>
      <c r="C3" s="63" t="s">
        <v>148</v>
      </c>
      <c r="D3" s="63" t="s">
        <v>251</v>
      </c>
      <c r="E3" s="64" t="s">
        <v>153</v>
      </c>
      <c r="F3" s="64" t="s">
        <v>252</v>
      </c>
      <c r="G3" s="64" t="s">
        <v>253</v>
      </c>
      <c r="H3" s="64" t="s">
        <v>135</v>
      </c>
      <c r="I3" s="68"/>
      <c r="J3" s="68"/>
      <c r="K3" s="68"/>
    </row>
    <row r="4" spans="1:11" ht="104.25" customHeight="1" x14ac:dyDescent="0.25">
      <c r="A4" s="84" t="s">
        <v>146</v>
      </c>
      <c r="B4" s="83">
        <v>1</v>
      </c>
      <c r="C4" s="83" t="s">
        <v>150</v>
      </c>
      <c r="D4" s="85" t="s">
        <v>217</v>
      </c>
      <c r="E4" s="103">
        <v>43131</v>
      </c>
      <c r="F4" s="89">
        <v>1</v>
      </c>
      <c r="G4" s="98" t="s">
        <v>254</v>
      </c>
      <c r="H4" s="98" t="s">
        <v>240</v>
      </c>
      <c r="I4" s="71"/>
      <c r="J4" s="71"/>
    </row>
    <row r="5" spans="1:11" ht="104.25" customHeight="1" x14ac:dyDescent="0.25">
      <c r="A5" s="84" t="s">
        <v>147</v>
      </c>
      <c r="B5" s="83">
        <v>1</v>
      </c>
      <c r="C5" s="83" t="s">
        <v>154</v>
      </c>
      <c r="D5" s="85" t="s">
        <v>155</v>
      </c>
      <c r="E5" s="103">
        <v>43131</v>
      </c>
      <c r="F5" s="89">
        <v>1</v>
      </c>
      <c r="G5" s="100" t="s">
        <v>227</v>
      </c>
      <c r="H5" s="98" t="s">
        <v>240</v>
      </c>
      <c r="I5" s="75"/>
      <c r="J5" s="75"/>
    </row>
    <row r="6" spans="1:11" ht="158.25" customHeight="1" x14ac:dyDescent="0.25">
      <c r="A6" s="84" t="s">
        <v>156</v>
      </c>
      <c r="B6" s="94">
        <v>1</v>
      </c>
      <c r="C6" s="83" t="s">
        <v>157</v>
      </c>
      <c r="D6" s="85" t="s">
        <v>158</v>
      </c>
      <c r="E6" s="103">
        <v>43220</v>
      </c>
      <c r="F6" s="89">
        <v>1</v>
      </c>
      <c r="G6" s="101" t="s">
        <v>239</v>
      </c>
      <c r="H6" s="98" t="s">
        <v>240</v>
      </c>
    </row>
    <row r="7" spans="1:11" ht="104.25" customHeight="1" x14ac:dyDescent="0.25">
      <c r="A7" s="84" t="s">
        <v>159</v>
      </c>
      <c r="B7" s="83">
        <v>5</v>
      </c>
      <c r="C7" s="83" t="s">
        <v>160</v>
      </c>
      <c r="D7" s="85" t="s">
        <v>158</v>
      </c>
      <c r="E7" s="103">
        <v>43465</v>
      </c>
      <c r="F7" s="89">
        <v>0.2</v>
      </c>
      <c r="G7" s="100" t="s">
        <v>255</v>
      </c>
      <c r="H7" s="100" t="s">
        <v>238</v>
      </c>
    </row>
    <row r="8" spans="1:11" ht="104.25" customHeight="1" x14ac:dyDescent="0.25">
      <c r="A8" s="84" t="s">
        <v>161</v>
      </c>
      <c r="B8" s="83">
        <v>2</v>
      </c>
      <c r="C8" s="83" t="s">
        <v>162</v>
      </c>
      <c r="D8" s="85" t="s">
        <v>218</v>
      </c>
      <c r="E8" s="103">
        <v>43465</v>
      </c>
      <c r="F8" s="89">
        <v>0</v>
      </c>
      <c r="G8" s="100" t="s">
        <v>268</v>
      </c>
      <c r="H8" s="98" t="s">
        <v>224</v>
      </c>
    </row>
    <row r="9" spans="1:11" ht="18.75" customHeight="1" x14ac:dyDescent="0.25">
      <c r="F9" s="109">
        <f>AVERAGE(F4:F8)</f>
        <v>0.64</v>
      </c>
    </row>
    <row r="10" spans="1:11" ht="54" customHeight="1" x14ac:dyDescent="0.25">
      <c r="F10" s="80"/>
      <c r="G10" s="87"/>
    </row>
    <row r="11" spans="1:11" ht="54" customHeight="1" x14ac:dyDescent="0.25">
      <c r="G11" s="88"/>
    </row>
    <row r="12" spans="1:11" ht="54" customHeight="1" x14ac:dyDescent="0.25"/>
    <row r="13" spans="1:11" ht="54" customHeight="1" x14ac:dyDescent="0.25"/>
    <row r="14" spans="1:11" ht="54" customHeight="1" x14ac:dyDescent="0.25"/>
    <row r="15" spans="1:11" ht="54" customHeight="1" x14ac:dyDescent="0.25"/>
    <row r="16" spans="1:11" ht="54" customHeight="1" x14ac:dyDescent="0.25"/>
    <row r="17" spans="9:11" ht="24" customHeight="1" x14ac:dyDescent="0.25">
      <c r="I17" s="75"/>
      <c r="J17" s="75"/>
      <c r="K17" s="75"/>
    </row>
    <row r="18" spans="9:11" ht="54" customHeight="1" x14ac:dyDescent="0.25"/>
    <row r="19" spans="9:11" ht="54" customHeight="1" x14ac:dyDescent="0.25"/>
    <row r="20" spans="9:11" ht="54" customHeight="1" x14ac:dyDescent="0.25"/>
    <row r="21" spans="9:11" ht="54" customHeight="1" x14ac:dyDescent="0.25"/>
    <row r="22" spans="9:11" ht="54" customHeight="1" x14ac:dyDescent="0.25"/>
    <row r="23" spans="9:11" ht="54" customHeight="1" x14ac:dyDescent="0.25"/>
    <row r="24" spans="9:11" ht="54" customHeight="1" x14ac:dyDescent="0.25"/>
    <row r="25" spans="9:11" ht="54" customHeight="1" x14ac:dyDescent="0.25"/>
    <row r="26" spans="9:11" ht="23.25" customHeight="1" x14ac:dyDescent="0.25"/>
    <row r="27" spans="9:11" ht="23.25" customHeight="1" x14ac:dyDescent="0.25"/>
    <row r="28" spans="9:11" ht="23.25" customHeight="1" x14ac:dyDescent="0.25"/>
    <row r="31" spans="9:11" ht="14.1" customHeight="1" x14ac:dyDescent="0.25"/>
  </sheetData>
  <sheetProtection formatCells="0" formatColumns="0" formatRows="0" insertColumns="0" insertRows="0" insertHyperlinks="0" deleteColumns="0" deleteRows="0" sort="0" autoFilter="0" pivotTables="0"/>
  <mergeCells count="2">
    <mergeCell ref="A2:H2"/>
    <mergeCell ref="A1:H1"/>
  </mergeCells>
  <printOptions horizontalCentered="1"/>
  <pageMargins left="0.19685039370078741" right="0.19685039370078741" top="0.39370078740157483" bottom="0.51181102362204722" header="0.31496062992125984" footer="0.31496062992125984"/>
  <pageSetup paperSize="5" scale="3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pane ySplit="3" topLeftCell="A7" activePane="bottomLeft" state="frozen"/>
      <selection activeCell="H4" sqref="H4"/>
      <selection pane="bottomLeft" sqref="A1:H1"/>
    </sheetView>
  </sheetViews>
  <sheetFormatPr baseColWidth="10" defaultColWidth="11.42578125" defaultRowHeight="12.75" x14ac:dyDescent="0.25"/>
  <cols>
    <col min="1" max="1" width="26.140625" style="73" customWidth="1"/>
    <col min="2" max="2" width="10.5703125" style="65" customWidth="1"/>
    <col min="3" max="3" width="14.42578125" style="65" customWidth="1"/>
    <col min="4" max="4" width="19" style="65" customWidth="1"/>
    <col min="5" max="5" width="17.140625" style="78" bestFit="1" customWidth="1"/>
    <col min="6" max="6" width="17.140625" style="78" customWidth="1"/>
    <col min="7" max="7" width="31.85546875" style="73" customWidth="1"/>
    <col min="8" max="8" width="38.5703125" style="77" bestFit="1" customWidth="1"/>
    <col min="9" max="9" width="13.42578125" style="72" bestFit="1" customWidth="1"/>
    <col min="10" max="10" width="1.28515625" style="72" bestFit="1" customWidth="1"/>
    <col min="11" max="11" width="11.42578125" style="72"/>
    <col min="12" max="235" width="11.42578125" style="73"/>
    <col min="236" max="236" width="14.42578125" style="73" customWidth="1"/>
    <col min="237" max="237" width="38" style="73" customWidth="1"/>
    <col min="238" max="238" width="31.42578125" style="73" customWidth="1"/>
    <col min="239" max="239" width="21.42578125" style="73" customWidth="1"/>
    <col min="240" max="240" width="19" style="73" customWidth="1"/>
    <col min="241" max="241" width="14" style="73" customWidth="1"/>
    <col min="242" max="242" width="19.140625" style="73" customWidth="1"/>
    <col min="243" max="243" width="15.85546875" style="73" customWidth="1"/>
    <col min="244" max="245" width="11.42578125" style="73"/>
    <col min="246" max="246" width="12.85546875" style="73" customWidth="1"/>
    <col min="247" max="247" width="11.42578125" style="73" customWidth="1"/>
    <col min="248" max="248" width="14.42578125" style="73" customWidth="1"/>
    <col min="249" max="491" width="11.42578125" style="73"/>
    <col min="492" max="492" width="14.42578125" style="73" customWidth="1"/>
    <col min="493" max="493" width="38" style="73" customWidth="1"/>
    <col min="494" max="494" width="31.42578125" style="73" customWidth="1"/>
    <col min="495" max="495" width="21.42578125" style="73" customWidth="1"/>
    <col min="496" max="496" width="19" style="73" customWidth="1"/>
    <col min="497" max="497" width="14" style="73" customWidth="1"/>
    <col min="498" max="498" width="19.140625" style="73" customWidth="1"/>
    <col min="499" max="499" width="15.85546875" style="73" customWidth="1"/>
    <col min="500" max="501" width="11.42578125" style="73"/>
    <col min="502" max="502" width="12.85546875" style="73" customWidth="1"/>
    <col min="503" max="503" width="11.42578125" style="73" customWidth="1"/>
    <col min="504" max="504" width="14.42578125" style="73" customWidth="1"/>
    <col min="505" max="747" width="11.42578125" style="73"/>
    <col min="748" max="748" width="14.42578125" style="73" customWidth="1"/>
    <col min="749" max="749" width="38" style="73" customWidth="1"/>
    <col min="750" max="750" width="31.42578125" style="73" customWidth="1"/>
    <col min="751" max="751" width="21.42578125" style="73" customWidth="1"/>
    <col min="752" max="752" width="19" style="73" customWidth="1"/>
    <col min="753" max="753" width="14" style="73" customWidth="1"/>
    <col min="754" max="754" width="19.140625" style="73" customWidth="1"/>
    <col min="755" max="755" width="15.85546875" style="73" customWidth="1"/>
    <col min="756" max="757" width="11.42578125" style="73"/>
    <col min="758" max="758" width="12.85546875" style="73" customWidth="1"/>
    <col min="759" max="759" width="11.42578125" style="73" customWidth="1"/>
    <col min="760" max="760" width="14.42578125" style="73" customWidth="1"/>
    <col min="761" max="1003" width="11.42578125" style="73"/>
    <col min="1004" max="1004" width="14.42578125" style="73" customWidth="1"/>
    <col min="1005" max="1005" width="38" style="73" customWidth="1"/>
    <col min="1006" max="1006" width="31.42578125" style="73" customWidth="1"/>
    <col min="1007" max="1007" width="21.42578125" style="73" customWidth="1"/>
    <col min="1008" max="1008" width="19" style="73" customWidth="1"/>
    <col min="1009" max="1009" width="14" style="73" customWidth="1"/>
    <col min="1010" max="1010" width="19.140625" style="73" customWidth="1"/>
    <col min="1011" max="1011" width="15.85546875" style="73" customWidth="1"/>
    <col min="1012" max="1013" width="11.42578125" style="73"/>
    <col min="1014" max="1014" width="12.85546875" style="73" customWidth="1"/>
    <col min="1015" max="1015" width="11.42578125" style="73" customWidth="1"/>
    <col min="1016" max="1016" width="14.42578125" style="73" customWidth="1"/>
    <col min="1017" max="1259" width="11.42578125" style="73"/>
    <col min="1260" max="1260" width="14.42578125" style="73" customWidth="1"/>
    <col min="1261" max="1261" width="38" style="73" customWidth="1"/>
    <col min="1262" max="1262" width="31.42578125" style="73" customWidth="1"/>
    <col min="1263" max="1263" width="21.42578125" style="73" customWidth="1"/>
    <col min="1264" max="1264" width="19" style="73" customWidth="1"/>
    <col min="1265" max="1265" width="14" style="73" customWidth="1"/>
    <col min="1266" max="1266" width="19.140625" style="73" customWidth="1"/>
    <col min="1267" max="1267" width="15.85546875" style="73" customWidth="1"/>
    <col min="1268" max="1269" width="11.42578125" style="73"/>
    <col min="1270" max="1270" width="12.85546875" style="73" customWidth="1"/>
    <col min="1271" max="1271" width="11.42578125" style="73" customWidth="1"/>
    <col min="1272" max="1272" width="14.42578125" style="73" customWidth="1"/>
    <col min="1273" max="1515" width="11.42578125" style="73"/>
    <col min="1516" max="1516" width="14.42578125" style="73" customWidth="1"/>
    <col min="1517" max="1517" width="38" style="73" customWidth="1"/>
    <col min="1518" max="1518" width="31.42578125" style="73" customWidth="1"/>
    <col min="1519" max="1519" width="21.42578125" style="73" customWidth="1"/>
    <col min="1520" max="1520" width="19" style="73" customWidth="1"/>
    <col min="1521" max="1521" width="14" style="73" customWidth="1"/>
    <col min="1522" max="1522" width="19.140625" style="73" customWidth="1"/>
    <col min="1523" max="1523" width="15.85546875" style="73" customWidth="1"/>
    <col min="1524" max="1525" width="11.42578125" style="73"/>
    <col min="1526" max="1526" width="12.85546875" style="73" customWidth="1"/>
    <col min="1527" max="1527" width="11.42578125" style="73" customWidth="1"/>
    <col min="1528" max="1528" width="14.42578125" style="73" customWidth="1"/>
    <col min="1529" max="1771" width="11.42578125" style="73"/>
    <col min="1772" max="1772" width="14.42578125" style="73" customWidth="1"/>
    <col min="1773" max="1773" width="38" style="73" customWidth="1"/>
    <col min="1774" max="1774" width="31.42578125" style="73" customWidth="1"/>
    <col min="1775" max="1775" width="21.42578125" style="73" customWidth="1"/>
    <col min="1776" max="1776" width="19" style="73" customWidth="1"/>
    <col min="1777" max="1777" width="14" style="73" customWidth="1"/>
    <col min="1778" max="1778" width="19.140625" style="73" customWidth="1"/>
    <col min="1779" max="1779" width="15.85546875" style="73" customWidth="1"/>
    <col min="1780" max="1781" width="11.42578125" style="73"/>
    <col min="1782" max="1782" width="12.85546875" style="73" customWidth="1"/>
    <col min="1783" max="1783" width="11.42578125" style="73" customWidth="1"/>
    <col min="1784" max="1784" width="14.42578125" style="73" customWidth="1"/>
    <col min="1785" max="2027" width="11.42578125" style="73"/>
    <col min="2028" max="2028" width="14.42578125" style="73" customWidth="1"/>
    <col min="2029" max="2029" width="38" style="73" customWidth="1"/>
    <col min="2030" max="2030" width="31.42578125" style="73" customWidth="1"/>
    <col min="2031" max="2031" width="21.42578125" style="73" customWidth="1"/>
    <col min="2032" max="2032" width="19" style="73" customWidth="1"/>
    <col min="2033" max="2033" width="14" style="73" customWidth="1"/>
    <col min="2034" max="2034" width="19.140625" style="73" customWidth="1"/>
    <col min="2035" max="2035" width="15.85546875" style="73" customWidth="1"/>
    <col min="2036" max="2037" width="11.42578125" style="73"/>
    <col min="2038" max="2038" width="12.85546875" style="73" customWidth="1"/>
    <col min="2039" max="2039" width="11.42578125" style="73" customWidth="1"/>
    <col min="2040" max="2040" width="14.42578125" style="73" customWidth="1"/>
    <col min="2041" max="2283" width="11.42578125" style="73"/>
    <col min="2284" max="2284" width="14.42578125" style="73" customWidth="1"/>
    <col min="2285" max="2285" width="38" style="73" customWidth="1"/>
    <col min="2286" max="2286" width="31.42578125" style="73" customWidth="1"/>
    <col min="2287" max="2287" width="21.42578125" style="73" customWidth="1"/>
    <col min="2288" max="2288" width="19" style="73" customWidth="1"/>
    <col min="2289" max="2289" width="14" style="73" customWidth="1"/>
    <col min="2290" max="2290" width="19.140625" style="73" customWidth="1"/>
    <col min="2291" max="2291" width="15.85546875" style="73" customWidth="1"/>
    <col min="2292" max="2293" width="11.42578125" style="73"/>
    <col min="2294" max="2294" width="12.85546875" style="73" customWidth="1"/>
    <col min="2295" max="2295" width="11.42578125" style="73" customWidth="1"/>
    <col min="2296" max="2296" width="14.42578125" style="73" customWidth="1"/>
    <col min="2297" max="2539" width="11.42578125" style="73"/>
    <col min="2540" max="2540" width="14.42578125" style="73" customWidth="1"/>
    <col min="2541" max="2541" width="38" style="73" customWidth="1"/>
    <col min="2542" max="2542" width="31.42578125" style="73" customWidth="1"/>
    <col min="2543" max="2543" width="21.42578125" style="73" customWidth="1"/>
    <col min="2544" max="2544" width="19" style="73" customWidth="1"/>
    <col min="2545" max="2545" width="14" style="73" customWidth="1"/>
    <col min="2546" max="2546" width="19.140625" style="73" customWidth="1"/>
    <col min="2547" max="2547" width="15.85546875" style="73" customWidth="1"/>
    <col min="2548" max="2549" width="11.42578125" style="73"/>
    <col min="2550" max="2550" width="12.85546875" style="73" customWidth="1"/>
    <col min="2551" max="2551" width="11.42578125" style="73" customWidth="1"/>
    <col min="2552" max="2552" width="14.42578125" style="73" customWidth="1"/>
    <col min="2553" max="2795" width="11.42578125" style="73"/>
    <col min="2796" max="2796" width="14.42578125" style="73" customWidth="1"/>
    <col min="2797" max="2797" width="38" style="73" customWidth="1"/>
    <col min="2798" max="2798" width="31.42578125" style="73" customWidth="1"/>
    <col min="2799" max="2799" width="21.42578125" style="73" customWidth="1"/>
    <col min="2800" max="2800" width="19" style="73" customWidth="1"/>
    <col min="2801" max="2801" width="14" style="73" customWidth="1"/>
    <col min="2802" max="2802" width="19.140625" style="73" customWidth="1"/>
    <col min="2803" max="2803" width="15.85546875" style="73" customWidth="1"/>
    <col min="2804" max="2805" width="11.42578125" style="73"/>
    <col min="2806" max="2806" width="12.85546875" style="73" customWidth="1"/>
    <col min="2807" max="2807" width="11.42578125" style="73" customWidth="1"/>
    <col min="2808" max="2808" width="14.42578125" style="73" customWidth="1"/>
    <col min="2809" max="3051" width="11.42578125" style="73"/>
    <col min="3052" max="3052" width="14.42578125" style="73" customWidth="1"/>
    <col min="3053" max="3053" width="38" style="73" customWidth="1"/>
    <col min="3054" max="3054" width="31.42578125" style="73" customWidth="1"/>
    <col min="3055" max="3055" width="21.42578125" style="73" customWidth="1"/>
    <col min="3056" max="3056" width="19" style="73" customWidth="1"/>
    <col min="3057" max="3057" width="14" style="73" customWidth="1"/>
    <col min="3058" max="3058" width="19.140625" style="73" customWidth="1"/>
    <col min="3059" max="3059" width="15.85546875" style="73" customWidth="1"/>
    <col min="3060" max="3061" width="11.42578125" style="73"/>
    <col min="3062" max="3062" width="12.85546875" style="73" customWidth="1"/>
    <col min="3063" max="3063" width="11.42578125" style="73" customWidth="1"/>
    <col min="3064" max="3064" width="14.42578125" style="73" customWidth="1"/>
    <col min="3065" max="3307" width="11.42578125" style="73"/>
    <col min="3308" max="3308" width="14.42578125" style="73" customWidth="1"/>
    <col min="3309" max="3309" width="38" style="73" customWidth="1"/>
    <col min="3310" max="3310" width="31.42578125" style="73" customWidth="1"/>
    <col min="3311" max="3311" width="21.42578125" style="73" customWidth="1"/>
    <col min="3312" max="3312" width="19" style="73" customWidth="1"/>
    <col min="3313" max="3313" width="14" style="73" customWidth="1"/>
    <col min="3314" max="3314" width="19.140625" style="73" customWidth="1"/>
    <col min="3315" max="3315" width="15.85546875" style="73" customWidth="1"/>
    <col min="3316" max="3317" width="11.42578125" style="73"/>
    <col min="3318" max="3318" width="12.85546875" style="73" customWidth="1"/>
    <col min="3319" max="3319" width="11.42578125" style="73" customWidth="1"/>
    <col min="3320" max="3320" width="14.42578125" style="73" customWidth="1"/>
    <col min="3321" max="3563" width="11.42578125" style="73"/>
    <col min="3564" max="3564" width="14.42578125" style="73" customWidth="1"/>
    <col min="3565" max="3565" width="38" style="73" customWidth="1"/>
    <col min="3566" max="3566" width="31.42578125" style="73" customWidth="1"/>
    <col min="3567" max="3567" width="21.42578125" style="73" customWidth="1"/>
    <col min="3568" max="3568" width="19" style="73" customWidth="1"/>
    <col min="3569" max="3569" width="14" style="73" customWidth="1"/>
    <col min="3570" max="3570" width="19.140625" style="73" customWidth="1"/>
    <col min="3571" max="3571" width="15.85546875" style="73" customWidth="1"/>
    <col min="3572" max="3573" width="11.42578125" style="73"/>
    <col min="3574" max="3574" width="12.85546875" style="73" customWidth="1"/>
    <col min="3575" max="3575" width="11.42578125" style="73" customWidth="1"/>
    <col min="3576" max="3576" width="14.42578125" style="73" customWidth="1"/>
    <col min="3577" max="3819" width="11.42578125" style="73"/>
    <col min="3820" max="3820" width="14.42578125" style="73" customWidth="1"/>
    <col min="3821" max="3821" width="38" style="73" customWidth="1"/>
    <col min="3822" max="3822" width="31.42578125" style="73" customWidth="1"/>
    <col min="3823" max="3823" width="21.42578125" style="73" customWidth="1"/>
    <col min="3824" max="3824" width="19" style="73" customWidth="1"/>
    <col min="3825" max="3825" width="14" style="73" customWidth="1"/>
    <col min="3826" max="3826" width="19.140625" style="73" customWidth="1"/>
    <col min="3827" max="3827" width="15.85546875" style="73" customWidth="1"/>
    <col min="3828" max="3829" width="11.42578125" style="73"/>
    <col min="3830" max="3830" width="12.85546875" style="73" customWidth="1"/>
    <col min="3831" max="3831" width="11.42578125" style="73" customWidth="1"/>
    <col min="3832" max="3832" width="14.42578125" style="73" customWidth="1"/>
    <col min="3833" max="4075" width="11.42578125" style="73"/>
    <col min="4076" max="4076" width="14.42578125" style="73" customWidth="1"/>
    <col min="4077" max="4077" width="38" style="73" customWidth="1"/>
    <col min="4078" max="4078" width="31.42578125" style="73" customWidth="1"/>
    <col min="4079" max="4079" width="21.42578125" style="73" customWidth="1"/>
    <col min="4080" max="4080" width="19" style="73" customWidth="1"/>
    <col min="4081" max="4081" width="14" style="73" customWidth="1"/>
    <col min="4082" max="4082" width="19.140625" style="73" customWidth="1"/>
    <col min="4083" max="4083" width="15.85546875" style="73" customWidth="1"/>
    <col min="4084" max="4085" width="11.42578125" style="73"/>
    <col min="4086" max="4086" width="12.85546875" style="73" customWidth="1"/>
    <col min="4087" max="4087" width="11.42578125" style="73" customWidth="1"/>
    <col min="4088" max="4088" width="14.42578125" style="73" customWidth="1"/>
    <col min="4089" max="4331" width="11.42578125" style="73"/>
    <col min="4332" max="4332" width="14.42578125" style="73" customWidth="1"/>
    <col min="4333" max="4333" width="38" style="73" customWidth="1"/>
    <col min="4334" max="4334" width="31.42578125" style="73" customWidth="1"/>
    <col min="4335" max="4335" width="21.42578125" style="73" customWidth="1"/>
    <col min="4336" max="4336" width="19" style="73" customWidth="1"/>
    <col min="4337" max="4337" width="14" style="73" customWidth="1"/>
    <col min="4338" max="4338" width="19.140625" style="73" customWidth="1"/>
    <col min="4339" max="4339" width="15.85546875" style="73" customWidth="1"/>
    <col min="4340" max="4341" width="11.42578125" style="73"/>
    <col min="4342" max="4342" width="12.85546875" style="73" customWidth="1"/>
    <col min="4343" max="4343" width="11.42578125" style="73" customWidth="1"/>
    <col min="4344" max="4344" width="14.42578125" style="73" customWidth="1"/>
    <col min="4345" max="4587" width="11.42578125" style="73"/>
    <col min="4588" max="4588" width="14.42578125" style="73" customWidth="1"/>
    <col min="4589" max="4589" width="38" style="73" customWidth="1"/>
    <col min="4590" max="4590" width="31.42578125" style="73" customWidth="1"/>
    <col min="4591" max="4591" width="21.42578125" style="73" customWidth="1"/>
    <col min="4592" max="4592" width="19" style="73" customWidth="1"/>
    <col min="4593" max="4593" width="14" style="73" customWidth="1"/>
    <col min="4594" max="4594" width="19.140625" style="73" customWidth="1"/>
    <col min="4595" max="4595" width="15.85546875" style="73" customWidth="1"/>
    <col min="4596" max="4597" width="11.42578125" style="73"/>
    <col min="4598" max="4598" width="12.85546875" style="73" customWidth="1"/>
    <col min="4599" max="4599" width="11.42578125" style="73" customWidth="1"/>
    <col min="4600" max="4600" width="14.42578125" style="73" customWidth="1"/>
    <col min="4601" max="4843" width="11.42578125" style="73"/>
    <col min="4844" max="4844" width="14.42578125" style="73" customWidth="1"/>
    <col min="4845" max="4845" width="38" style="73" customWidth="1"/>
    <col min="4846" max="4846" width="31.42578125" style="73" customWidth="1"/>
    <col min="4847" max="4847" width="21.42578125" style="73" customWidth="1"/>
    <col min="4848" max="4848" width="19" style="73" customWidth="1"/>
    <col min="4849" max="4849" width="14" style="73" customWidth="1"/>
    <col min="4850" max="4850" width="19.140625" style="73" customWidth="1"/>
    <col min="4851" max="4851" width="15.85546875" style="73" customWidth="1"/>
    <col min="4852" max="4853" width="11.42578125" style="73"/>
    <col min="4854" max="4854" width="12.85546875" style="73" customWidth="1"/>
    <col min="4855" max="4855" width="11.42578125" style="73" customWidth="1"/>
    <col min="4856" max="4856" width="14.42578125" style="73" customWidth="1"/>
    <col min="4857" max="5099" width="11.42578125" style="73"/>
    <col min="5100" max="5100" width="14.42578125" style="73" customWidth="1"/>
    <col min="5101" max="5101" width="38" style="73" customWidth="1"/>
    <col min="5102" max="5102" width="31.42578125" style="73" customWidth="1"/>
    <col min="5103" max="5103" width="21.42578125" style="73" customWidth="1"/>
    <col min="5104" max="5104" width="19" style="73" customWidth="1"/>
    <col min="5105" max="5105" width="14" style="73" customWidth="1"/>
    <col min="5106" max="5106" width="19.140625" style="73" customWidth="1"/>
    <col min="5107" max="5107" width="15.85546875" style="73" customWidth="1"/>
    <col min="5108" max="5109" width="11.42578125" style="73"/>
    <col min="5110" max="5110" width="12.85546875" style="73" customWidth="1"/>
    <col min="5111" max="5111" width="11.42578125" style="73" customWidth="1"/>
    <col min="5112" max="5112" width="14.42578125" style="73" customWidth="1"/>
    <col min="5113" max="5355" width="11.42578125" style="73"/>
    <col min="5356" max="5356" width="14.42578125" style="73" customWidth="1"/>
    <col min="5357" max="5357" width="38" style="73" customWidth="1"/>
    <col min="5358" max="5358" width="31.42578125" style="73" customWidth="1"/>
    <col min="5359" max="5359" width="21.42578125" style="73" customWidth="1"/>
    <col min="5360" max="5360" width="19" style="73" customWidth="1"/>
    <col min="5361" max="5361" width="14" style="73" customWidth="1"/>
    <col min="5362" max="5362" width="19.140625" style="73" customWidth="1"/>
    <col min="5363" max="5363" width="15.85546875" style="73" customWidth="1"/>
    <col min="5364" max="5365" width="11.42578125" style="73"/>
    <col min="5366" max="5366" width="12.85546875" style="73" customWidth="1"/>
    <col min="5367" max="5367" width="11.42578125" style="73" customWidth="1"/>
    <col min="5368" max="5368" width="14.42578125" style="73" customWidth="1"/>
    <col min="5369" max="5611" width="11.42578125" style="73"/>
    <col min="5612" max="5612" width="14.42578125" style="73" customWidth="1"/>
    <col min="5613" max="5613" width="38" style="73" customWidth="1"/>
    <col min="5614" max="5614" width="31.42578125" style="73" customWidth="1"/>
    <col min="5615" max="5615" width="21.42578125" style="73" customWidth="1"/>
    <col min="5616" max="5616" width="19" style="73" customWidth="1"/>
    <col min="5617" max="5617" width="14" style="73" customWidth="1"/>
    <col min="5618" max="5618" width="19.140625" style="73" customWidth="1"/>
    <col min="5619" max="5619" width="15.85546875" style="73" customWidth="1"/>
    <col min="5620" max="5621" width="11.42578125" style="73"/>
    <col min="5622" max="5622" width="12.85546875" style="73" customWidth="1"/>
    <col min="5623" max="5623" width="11.42578125" style="73" customWidth="1"/>
    <col min="5624" max="5624" width="14.42578125" style="73" customWidth="1"/>
    <col min="5625" max="5867" width="11.42578125" style="73"/>
    <col min="5868" max="5868" width="14.42578125" style="73" customWidth="1"/>
    <col min="5869" max="5869" width="38" style="73" customWidth="1"/>
    <col min="5870" max="5870" width="31.42578125" style="73" customWidth="1"/>
    <col min="5871" max="5871" width="21.42578125" style="73" customWidth="1"/>
    <col min="5872" max="5872" width="19" style="73" customWidth="1"/>
    <col min="5873" max="5873" width="14" style="73" customWidth="1"/>
    <col min="5874" max="5874" width="19.140625" style="73" customWidth="1"/>
    <col min="5875" max="5875" width="15.85546875" style="73" customWidth="1"/>
    <col min="5876" max="5877" width="11.42578125" style="73"/>
    <col min="5878" max="5878" width="12.85546875" style="73" customWidth="1"/>
    <col min="5879" max="5879" width="11.42578125" style="73" customWidth="1"/>
    <col min="5880" max="5880" width="14.42578125" style="73" customWidth="1"/>
    <col min="5881" max="6123" width="11.42578125" style="73"/>
    <col min="6124" max="6124" width="14.42578125" style="73" customWidth="1"/>
    <col min="6125" max="6125" width="38" style="73" customWidth="1"/>
    <col min="6126" max="6126" width="31.42578125" style="73" customWidth="1"/>
    <col min="6127" max="6127" width="21.42578125" style="73" customWidth="1"/>
    <col min="6128" max="6128" width="19" style="73" customWidth="1"/>
    <col min="6129" max="6129" width="14" style="73" customWidth="1"/>
    <col min="6130" max="6130" width="19.140625" style="73" customWidth="1"/>
    <col min="6131" max="6131" width="15.85546875" style="73" customWidth="1"/>
    <col min="6132" max="6133" width="11.42578125" style="73"/>
    <col min="6134" max="6134" width="12.85546875" style="73" customWidth="1"/>
    <col min="6135" max="6135" width="11.42578125" style="73" customWidth="1"/>
    <col min="6136" max="6136" width="14.42578125" style="73" customWidth="1"/>
    <col min="6137" max="6379" width="11.42578125" style="73"/>
    <col min="6380" max="6380" width="14.42578125" style="73" customWidth="1"/>
    <col min="6381" max="6381" width="38" style="73" customWidth="1"/>
    <col min="6382" max="6382" width="31.42578125" style="73" customWidth="1"/>
    <col min="6383" max="6383" width="21.42578125" style="73" customWidth="1"/>
    <col min="6384" max="6384" width="19" style="73" customWidth="1"/>
    <col min="6385" max="6385" width="14" style="73" customWidth="1"/>
    <col min="6386" max="6386" width="19.140625" style="73" customWidth="1"/>
    <col min="6387" max="6387" width="15.85546875" style="73" customWidth="1"/>
    <col min="6388" max="6389" width="11.42578125" style="73"/>
    <col min="6390" max="6390" width="12.85546875" style="73" customWidth="1"/>
    <col min="6391" max="6391" width="11.42578125" style="73" customWidth="1"/>
    <col min="6392" max="6392" width="14.42578125" style="73" customWidth="1"/>
    <col min="6393" max="6635" width="11.42578125" style="73"/>
    <col min="6636" max="6636" width="14.42578125" style="73" customWidth="1"/>
    <col min="6637" max="6637" width="38" style="73" customWidth="1"/>
    <col min="6638" max="6638" width="31.42578125" style="73" customWidth="1"/>
    <col min="6639" max="6639" width="21.42578125" style="73" customWidth="1"/>
    <col min="6640" max="6640" width="19" style="73" customWidth="1"/>
    <col min="6641" max="6641" width="14" style="73" customWidth="1"/>
    <col min="6642" max="6642" width="19.140625" style="73" customWidth="1"/>
    <col min="6643" max="6643" width="15.85546875" style="73" customWidth="1"/>
    <col min="6644" max="6645" width="11.42578125" style="73"/>
    <col min="6646" max="6646" width="12.85546875" style="73" customWidth="1"/>
    <col min="6647" max="6647" width="11.42578125" style="73" customWidth="1"/>
    <col min="6648" max="6648" width="14.42578125" style="73" customWidth="1"/>
    <col min="6649" max="6891" width="11.42578125" style="73"/>
    <col min="6892" max="6892" width="14.42578125" style="73" customWidth="1"/>
    <col min="6893" max="6893" width="38" style="73" customWidth="1"/>
    <col min="6894" max="6894" width="31.42578125" style="73" customWidth="1"/>
    <col min="6895" max="6895" width="21.42578125" style="73" customWidth="1"/>
    <col min="6896" max="6896" width="19" style="73" customWidth="1"/>
    <col min="6897" max="6897" width="14" style="73" customWidth="1"/>
    <col min="6898" max="6898" width="19.140625" style="73" customWidth="1"/>
    <col min="6899" max="6899" width="15.85546875" style="73" customWidth="1"/>
    <col min="6900" max="6901" width="11.42578125" style="73"/>
    <col min="6902" max="6902" width="12.85546875" style="73" customWidth="1"/>
    <col min="6903" max="6903" width="11.42578125" style="73" customWidth="1"/>
    <col min="6904" max="6904" width="14.42578125" style="73" customWidth="1"/>
    <col min="6905" max="7147" width="11.42578125" style="73"/>
    <col min="7148" max="7148" width="14.42578125" style="73" customWidth="1"/>
    <col min="7149" max="7149" width="38" style="73" customWidth="1"/>
    <col min="7150" max="7150" width="31.42578125" style="73" customWidth="1"/>
    <col min="7151" max="7151" width="21.42578125" style="73" customWidth="1"/>
    <col min="7152" max="7152" width="19" style="73" customWidth="1"/>
    <col min="7153" max="7153" width="14" style="73" customWidth="1"/>
    <col min="7154" max="7154" width="19.140625" style="73" customWidth="1"/>
    <col min="7155" max="7155" width="15.85546875" style="73" customWidth="1"/>
    <col min="7156" max="7157" width="11.42578125" style="73"/>
    <col min="7158" max="7158" width="12.85546875" style="73" customWidth="1"/>
    <col min="7159" max="7159" width="11.42578125" style="73" customWidth="1"/>
    <col min="7160" max="7160" width="14.42578125" style="73" customWidth="1"/>
    <col min="7161" max="7403" width="11.42578125" style="73"/>
    <col min="7404" max="7404" width="14.42578125" style="73" customWidth="1"/>
    <col min="7405" max="7405" width="38" style="73" customWidth="1"/>
    <col min="7406" max="7406" width="31.42578125" style="73" customWidth="1"/>
    <col min="7407" max="7407" width="21.42578125" style="73" customWidth="1"/>
    <col min="7408" max="7408" width="19" style="73" customWidth="1"/>
    <col min="7409" max="7409" width="14" style="73" customWidth="1"/>
    <col min="7410" max="7410" width="19.140625" style="73" customWidth="1"/>
    <col min="7411" max="7411" width="15.85546875" style="73" customWidth="1"/>
    <col min="7412" max="7413" width="11.42578125" style="73"/>
    <col min="7414" max="7414" width="12.85546875" style="73" customWidth="1"/>
    <col min="7415" max="7415" width="11.42578125" style="73" customWidth="1"/>
    <col min="7416" max="7416" width="14.42578125" style="73" customWidth="1"/>
    <col min="7417" max="7659" width="11.42578125" style="73"/>
    <col min="7660" max="7660" width="14.42578125" style="73" customWidth="1"/>
    <col min="7661" max="7661" width="38" style="73" customWidth="1"/>
    <col min="7662" max="7662" width="31.42578125" style="73" customWidth="1"/>
    <col min="7663" max="7663" width="21.42578125" style="73" customWidth="1"/>
    <col min="7664" max="7664" width="19" style="73" customWidth="1"/>
    <col min="7665" max="7665" width="14" style="73" customWidth="1"/>
    <col min="7666" max="7666" width="19.140625" style="73" customWidth="1"/>
    <col min="7667" max="7667" width="15.85546875" style="73" customWidth="1"/>
    <col min="7668" max="7669" width="11.42578125" style="73"/>
    <col min="7670" max="7670" width="12.85546875" style="73" customWidth="1"/>
    <col min="7671" max="7671" width="11.42578125" style="73" customWidth="1"/>
    <col min="7672" max="7672" width="14.42578125" style="73" customWidth="1"/>
    <col min="7673" max="7915" width="11.42578125" style="73"/>
    <col min="7916" max="7916" width="14.42578125" style="73" customWidth="1"/>
    <col min="7917" max="7917" width="38" style="73" customWidth="1"/>
    <col min="7918" max="7918" width="31.42578125" style="73" customWidth="1"/>
    <col min="7919" max="7919" width="21.42578125" style="73" customWidth="1"/>
    <col min="7920" max="7920" width="19" style="73" customWidth="1"/>
    <col min="7921" max="7921" width="14" style="73" customWidth="1"/>
    <col min="7922" max="7922" width="19.140625" style="73" customWidth="1"/>
    <col min="7923" max="7923" width="15.85546875" style="73" customWidth="1"/>
    <col min="7924" max="7925" width="11.42578125" style="73"/>
    <col min="7926" max="7926" width="12.85546875" style="73" customWidth="1"/>
    <col min="7927" max="7927" width="11.42578125" style="73" customWidth="1"/>
    <col min="7928" max="7928" width="14.42578125" style="73" customWidth="1"/>
    <col min="7929" max="8171" width="11.42578125" style="73"/>
    <col min="8172" max="8172" width="14.42578125" style="73" customWidth="1"/>
    <col min="8173" max="8173" width="38" style="73" customWidth="1"/>
    <col min="8174" max="8174" width="31.42578125" style="73" customWidth="1"/>
    <col min="8175" max="8175" width="21.42578125" style="73" customWidth="1"/>
    <col min="8176" max="8176" width="19" style="73" customWidth="1"/>
    <col min="8177" max="8177" width="14" style="73" customWidth="1"/>
    <col min="8178" max="8178" width="19.140625" style="73" customWidth="1"/>
    <col min="8179" max="8179" width="15.85546875" style="73" customWidth="1"/>
    <col min="8180" max="8181" width="11.42578125" style="73"/>
    <col min="8182" max="8182" width="12.85546875" style="73" customWidth="1"/>
    <col min="8183" max="8183" width="11.42578125" style="73" customWidth="1"/>
    <col min="8184" max="8184" width="14.42578125" style="73" customWidth="1"/>
    <col min="8185" max="8427" width="11.42578125" style="73"/>
    <col min="8428" max="8428" width="14.42578125" style="73" customWidth="1"/>
    <col min="8429" max="8429" width="38" style="73" customWidth="1"/>
    <col min="8430" max="8430" width="31.42578125" style="73" customWidth="1"/>
    <col min="8431" max="8431" width="21.42578125" style="73" customWidth="1"/>
    <col min="8432" max="8432" width="19" style="73" customWidth="1"/>
    <col min="8433" max="8433" width="14" style="73" customWidth="1"/>
    <col min="8434" max="8434" width="19.140625" style="73" customWidth="1"/>
    <col min="8435" max="8435" width="15.85546875" style="73" customWidth="1"/>
    <col min="8436" max="8437" width="11.42578125" style="73"/>
    <col min="8438" max="8438" width="12.85546875" style="73" customWidth="1"/>
    <col min="8439" max="8439" width="11.42578125" style="73" customWidth="1"/>
    <col min="8440" max="8440" width="14.42578125" style="73" customWidth="1"/>
    <col min="8441" max="8683" width="11.42578125" style="73"/>
    <col min="8684" max="8684" width="14.42578125" style="73" customWidth="1"/>
    <col min="8685" max="8685" width="38" style="73" customWidth="1"/>
    <col min="8686" max="8686" width="31.42578125" style="73" customWidth="1"/>
    <col min="8687" max="8687" width="21.42578125" style="73" customWidth="1"/>
    <col min="8688" max="8688" width="19" style="73" customWidth="1"/>
    <col min="8689" max="8689" width="14" style="73" customWidth="1"/>
    <col min="8690" max="8690" width="19.140625" style="73" customWidth="1"/>
    <col min="8691" max="8691" width="15.85546875" style="73" customWidth="1"/>
    <col min="8692" max="8693" width="11.42578125" style="73"/>
    <col min="8694" max="8694" width="12.85546875" style="73" customWidth="1"/>
    <col min="8695" max="8695" width="11.42578125" style="73" customWidth="1"/>
    <col min="8696" max="8696" width="14.42578125" style="73" customWidth="1"/>
    <col min="8697" max="8939" width="11.42578125" style="73"/>
    <col min="8940" max="8940" width="14.42578125" style="73" customWidth="1"/>
    <col min="8941" max="8941" width="38" style="73" customWidth="1"/>
    <col min="8942" max="8942" width="31.42578125" style="73" customWidth="1"/>
    <col min="8943" max="8943" width="21.42578125" style="73" customWidth="1"/>
    <col min="8944" max="8944" width="19" style="73" customWidth="1"/>
    <col min="8945" max="8945" width="14" style="73" customWidth="1"/>
    <col min="8946" max="8946" width="19.140625" style="73" customWidth="1"/>
    <col min="8947" max="8947" width="15.85546875" style="73" customWidth="1"/>
    <col min="8948" max="8949" width="11.42578125" style="73"/>
    <col min="8950" max="8950" width="12.85546875" style="73" customWidth="1"/>
    <col min="8951" max="8951" width="11.42578125" style="73" customWidth="1"/>
    <col min="8952" max="8952" width="14.42578125" style="73" customWidth="1"/>
    <col min="8953" max="9195" width="11.42578125" style="73"/>
    <col min="9196" max="9196" width="14.42578125" style="73" customWidth="1"/>
    <col min="9197" max="9197" width="38" style="73" customWidth="1"/>
    <col min="9198" max="9198" width="31.42578125" style="73" customWidth="1"/>
    <col min="9199" max="9199" width="21.42578125" style="73" customWidth="1"/>
    <col min="9200" max="9200" width="19" style="73" customWidth="1"/>
    <col min="9201" max="9201" width="14" style="73" customWidth="1"/>
    <col min="9202" max="9202" width="19.140625" style="73" customWidth="1"/>
    <col min="9203" max="9203" width="15.85546875" style="73" customWidth="1"/>
    <col min="9204" max="9205" width="11.42578125" style="73"/>
    <col min="9206" max="9206" width="12.85546875" style="73" customWidth="1"/>
    <col min="9207" max="9207" width="11.42578125" style="73" customWidth="1"/>
    <col min="9208" max="9208" width="14.42578125" style="73" customWidth="1"/>
    <col min="9209" max="9451" width="11.42578125" style="73"/>
    <col min="9452" max="9452" width="14.42578125" style="73" customWidth="1"/>
    <col min="9453" max="9453" width="38" style="73" customWidth="1"/>
    <col min="9454" max="9454" width="31.42578125" style="73" customWidth="1"/>
    <col min="9455" max="9455" width="21.42578125" style="73" customWidth="1"/>
    <col min="9456" max="9456" width="19" style="73" customWidth="1"/>
    <col min="9457" max="9457" width="14" style="73" customWidth="1"/>
    <col min="9458" max="9458" width="19.140625" style="73" customWidth="1"/>
    <col min="9459" max="9459" width="15.85546875" style="73" customWidth="1"/>
    <col min="9460" max="9461" width="11.42578125" style="73"/>
    <col min="9462" max="9462" width="12.85546875" style="73" customWidth="1"/>
    <col min="9463" max="9463" width="11.42578125" style="73" customWidth="1"/>
    <col min="9464" max="9464" width="14.42578125" style="73" customWidth="1"/>
    <col min="9465" max="9707" width="11.42578125" style="73"/>
    <col min="9708" max="9708" width="14.42578125" style="73" customWidth="1"/>
    <col min="9709" max="9709" width="38" style="73" customWidth="1"/>
    <col min="9710" max="9710" width="31.42578125" style="73" customWidth="1"/>
    <col min="9711" max="9711" width="21.42578125" style="73" customWidth="1"/>
    <col min="9712" max="9712" width="19" style="73" customWidth="1"/>
    <col min="9713" max="9713" width="14" style="73" customWidth="1"/>
    <col min="9714" max="9714" width="19.140625" style="73" customWidth="1"/>
    <col min="9715" max="9715" width="15.85546875" style="73" customWidth="1"/>
    <col min="9716" max="9717" width="11.42578125" style="73"/>
    <col min="9718" max="9718" width="12.85546875" style="73" customWidth="1"/>
    <col min="9719" max="9719" width="11.42578125" style="73" customWidth="1"/>
    <col min="9720" max="9720" width="14.42578125" style="73" customWidth="1"/>
    <col min="9721" max="9963" width="11.42578125" style="73"/>
    <col min="9964" max="9964" width="14.42578125" style="73" customWidth="1"/>
    <col min="9965" max="9965" width="38" style="73" customWidth="1"/>
    <col min="9966" max="9966" width="31.42578125" style="73" customWidth="1"/>
    <col min="9967" max="9967" width="21.42578125" style="73" customWidth="1"/>
    <col min="9968" max="9968" width="19" style="73" customWidth="1"/>
    <col min="9969" max="9969" width="14" style="73" customWidth="1"/>
    <col min="9970" max="9970" width="19.140625" style="73" customWidth="1"/>
    <col min="9971" max="9971" width="15.85546875" style="73" customWidth="1"/>
    <col min="9972" max="9973" width="11.42578125" style="73"/>
    <col min="9974" max="9974" width="12.85546875" style="73" customWidth="1"/>
    <col min="9975" max="9975" width="11.42578125" style="73" customWidth="1"/>
    <col min="9976" max="9976" width="14.42578125" style="73" customWidth="1"/>
    <col min="9977" max="10219" width="11.42578125" style="73"/>
    <col min="10220" max="10220" width="14.42578125" style="73" customWidth="1"/>
    <col min="10221" max="10221" width="38" style="73" customWidth="1"/>
    <col min="10222" max="10222" width="31.42578125" style="73" customWidth="1"/>
    <col min="10223" max="10223" width="21.42578125" style="73" customWidth="1"/>
    <col min="10224" max="10224" width="19" style="73" customWidth="1"/>
    <col min="10225" max="10225" width="14" style="73" customWidth="1"/>
    <col min="10226" max="10226" width="19.140625" style="73" customWidth="1"/>
    <col min="10227" max="10227" width="15.85546875" style="73" customWidth="1"/>
    <col min="10228" max="10229" width="11.42578125" style="73"/>
    <col min="10230" max="10230" width="12.85546875" style="73" customWidth="1"/>
    <col min="10231" max="10231" width="11.42578125" style="73" customWidth="1"/>
    <col min="10232" max="10232" width="14.42578125" style="73" customWidth="1"/>
    <col min="10233" max="10475" width="11.42578125" style="73"/>
    <col min="10476" max="10476" width="14.42578125" style="73" customWidth="1"/>
    <col min="10477" max="10477" width="38" style="73" customWidth="1"/>
    <col min="10478" max="10478" width="31.42578125" style="73" customWidth="1"/>
    <col min="10479" max="10479" width="21.42578125" style="73" customWidth="1"/>
    <col min="10480" max="10480" width="19" style="73" customWidth="1"/>
    <col min="10481" max="10481" width="14" style="73" customWidth="1"/>
    <col min="10482" max="10482" width="19.140625" style="73" customWidth="1"/>
    <col min="10483" max="10483" width="15.85546875" style="73" customWidth="1"/>
    <col min="10484" max="10485" width="11.42578125" style="73"/>
    <col min="10486" max="10486" width="12.85546875" style="73" customWidth="1"/>
    <col min="10487" max="10487" width="11.42578125" style="73" customWidth="1"/>
    <col min="10488" max="10488" width="14.42578125" style="73" customWidth="1"/>
    <col min="10489" max="10731" width="11.42578125" style="73"/>
    <col min="10732" max="10732" width="14.42578125" style="73" customWidth="1"/>
    <col min="10733" max="10733" width="38" style="73" customWidth="1"/>
    <col min="10734" max="10734" width="31.42578125" style="73" customWidth="1"/>
    <col min="10735" max="10735" width="21.42578125" style="73" customWidth="1"/>
    <col min="10736" max="10736" width="19" style="73" customWidth="1"/>
    <col min="10737" max="10737" width="14" style="73" customWidth="1"/>
    <col min="10738" max="10738" width="19.140625" style="73" customWidth="1"/>
    <col min="10739" max="10739" width="15.85546875" style="73" customWidth="1"/>
    <col min="10740" max="10741" width="11.42578125" style="73"/>
    <col min="10742" max="10742" width="12.85546875" style="73" customWidth="1"/>
    <col min="10743" max="10743" width="11.42578125" style="73" customWidth="1"/>
    <col min="10744" max="10744" width="14.42578125" style="73" customWidth="1"/>
    <col min="10745" max="10987" width="11.42578125" style="73"/>
    <col min="10988" max="10988" width="14.42578125" style="73" customWidth="1"/>
    <col min="10989" max="10989" width="38" style="73" customWidth="1"/>
    <col min="10990" max="10990" width="31.42578125" style="73" customWidth="1"/>
    <col min="10991" max="10991" width="21.42578125" style="73" customWidth="1"/>
    <col min="10992" max="10992" width="19" style="73" customWidth="1"/>
    <col min="10993" max="10993" width="14" style="73" customWidth="1"/>
    <col min="10994" max="10994" width="19.140625" style="73" customWidth="1"/>
    <col min="10995" max="10995" width="15.85546875" style="73" customWidth="1"/>
    <col min="10996" max="10997" width="11.42578125" style="73"/>
    <col min="10998" max="10998" width="12.85546875" style="73" customWidth="1"/>
    <col min="10999" max="10999" width="11.42578125" style="73" customWidth="1"/>
    <col min="11000" max="11000" width="14.42578125" style="73" customWidth="1"/>
    <col min="11001" max="11243" width="11.42578125" style="73"/>
    <col min="11244" max="11244" width="14.42578125" style="73" customWidth="1"/>
    <col min="11245" max="11245" width="38" style="73" customWidth="1"/>
    <col min="11246" max="11246" width="31.42578125" style="73" customWidth="1"/>
    <col min="11247" max="11247" width="21.42578125" style="73" customWidth="1"/>
    <col min="11248" max="11248" width="19" style="73" customWidth="1"/>
    <col min="11249" max="11249" width="14" style="73" customWidth="1"/>
    <col min="11250" max="11250" width="19.140625" style="73" customWidth="1"/>
    <col min="11251" max="11251" width="15.85546875" style="73" customWidth="1"/>
    <col min="11252" max="11253" width="11.42578125" style="73"/>
    <col min="11254" max="11254" width="12.85546875" style="73" customWidth="1"/>
    <col min="11255" max="11255" width="11.42578125" style="73" customWidth="1"/>
    <col min="11256" max="11256" width="14.42578125" style="73" customWidth="1"/>
    <col min="11257" max="11499" width="11.42578125" style="73"/>
    <col min="11500" max="11500" width="14.42578125" style="73" customWidth="1"/>
    <col min="11501" max="11501" width="38" style="73" customWidth="1"/>
    <col min="11502" max="11502" width="31.42578125" style="73" customWidth="1"/>
    <col min="11503" max="11503" width="21.42578125" style="73" customWidth="1"/>
    <col min="11504" max="11504" width="19" style="73" customWidth="1"/>
    <col min="11505" max="11505" width="14" style="73" customWidth="1"/>
    <col min="11506" max="11506" width="19.140625" style="73" customWidth="1"/>
    <col min="11507" max="11507" width="15.85546875" style="73" customWidth="1"/>
    <col min="11508" max="11509" width="11.42578125" style="73"/>
    <col min="11510" max="11510" width="12.85546875" style="73" customWidth="1"/>
    <col min="11511" max="11511" width="11.42578125" style="73" customWidth="1"/>
    <col min="11512" max="11512" width="14.42578125" style="73" customWidth="1"/>
    <col min="11513" max="11755" width="11.42578125" style="73"/>
    <col min="11756" max="11756" width="14.42578125" style="73" customWidth="1"/>
    <col min="11757" max="11757" width="38" style="73" customWidth="1"/>
    <col min="11758" max="11758" width="31.42578125" style="73" customWidth="1"/>
    <col min="11759" max="11759" width="21.42578125" style="73" customWidth="1"/>
    <col min="11760" max="11760" width="19" style="73" customWidth="1"/>
    <col min="11761" max="11761" width="14" style="73" customWidth="1"/>
    <col min="11762" max="11762" width="19.140625" style="73" customWidth="1"/>
    <col min="11763" max="11763" width="15.85546875" style="73" customWidth="1"/>
    <col min="11764" max="11765" width="11.42578125" style="73"/>
    <col min="11766" max="11766" width="12.85546875" style="73" customWidth="1"/>
    <col min="11767" max="11767" width="11.42578125" style="73" customWidth="1"/>
    <col min="11768" max="11768" width="14.42578125" style="73" customWidth="1"/>
    <col min="11769" max="12011" width="11.42578125" style="73"/>
    <col min="12012" max="12012" width="14.42578125" style="73" customWidth="1"/>
    <col min="12013" max="12013" width="38" style="73" customWidth="1"/>
    <col min="12014" max="12014" width="31.42578125" style="73" customWidth="1"/>
    <col min="12015" max="12015" width="21.42578125" style="73" customWidth="1"/>
    <col min="12016" max="12016" width="19" style="73" customWidth="1"/>
    <col min="12017" max="12017" width="14" style="73" customWidth="1"/>
    <col min="12018" max="12018" width="19.140625" style="73" customWidth="1"/>
    <col min="12019" max="12019" width="15.85546875" style="73" customWidth="1"/>
    <col min="12020" max="12021" width="11.42578125" style="73"/>
    <col min="12022" max="12022" width="12.85546875" style="73" customWidth="1"/>
    <col min="12023" max="12023" width="11.42578125" style="73" customWidth="1"/>
    <col min="12024" max="12024" width="14.42578125" style="73" customWidth="1"/>
    <col min="12025" max="12267" width="11.42578125" style="73"/>
    <col min="12268" max="12268" width="14.42578125" style="73" customWidth="1"/>
    <col min="12269" max="12269" width="38" style="73" customWidth="1"/>
    <col min="12270" max="12270" width="31.42578125" style="73" customWidth="1"/>
    <col min="12271" max="12271" width="21.42578125" style="73" customWidth="1"/>
    <col min="12272" max="12272" width="19" style="73" customWidth="1"/>
    <col min="12273" max="12273" width="14" style="73" customWidth="1"/>
    <col min="12274" max="12274" width="19.140625" style="73" customWidth="1"/>
    <col min="12275" max="12275" width="15.85546875" style="73" customWidth="1"/>
    <col min="12276" max="12277" width="11.42578125" style="73"/>
    <col min="12278" max="12278" width="12.85546875" style="73" customWidth="1"/>
    <col min="12279" max="12279" width="11.42578125" style="73" customWidth="1"/>
    <col min="12280" max="12280" width="14.42578125" style="73" customWidth="1"/>
    <col min="12281" max="12523" width="11.42578125" style="73"/>
    <col min="12524" max="12524" width="14.42578125" style="73" customWidth="1"/>
    <col min="12525" max="12525" width="38" style="73" customWidth="1"/>
    <col min="12526" max="12526" width="31.42578125" style="73" customWidth="1"/>
    <col min="12527" max="12527" width="21.42578125" style="73" customWidth="1"/>
    <col min="12528" max="12528" width="19" style="73" customWidth="1"/>
    <col min="12529" max="12529" width="14" style="73" customWidth="1"/>
    <col min="12530" max="12530" width="19.140625" style="73" customWidth="1"/>
    <col min="12531" max="12531" width="15.85546875" style="73" customWidth="1"/>
    <col min="12532" max="12533" width="11.42578125" style="73"/>
    <col min="12534" max="12534" width="12.85546875" style="73" customWidth="1"/>
    <col min="12535" max="12535" width="11.42578125" style="73" customWidth="1"/>
    <col min="12536" max="12536" width="14.42578125" style="73" customWidth="1"/>
    <col min="12537" max="12779" width="11.42578125" style="73"/>
    <col min="12780" max="12780" width="14.42578125" style="73" customWidth="1"/>
    <col min="12781" max="12781" width="38" style="73" customWidth="1"/>
    <col min="12782" max="12782" width="31.42578125" style="73" customWidth="1"/>
    <col min="12783" max="12783" width="21.42578125" style="73" customWidth="1"/>
    <col min="12784" max="12784" width="19" style="73" customWidth="1"/>
    <col min="12785" max="12785" width="14" style="73" customWidth="1"/>
    <col min="12786" max="12786" width="19.140625" style="73" customWidth="1"/>
    <col min="12787" max="12787" width="15.85546875" style="73" customWidth="1"/>
    <col min="12788" max="12789" width="11.42578125" style="73"/>
    <col min="12790" max="12790" width="12.85546875" style="73" customWidth="1"/>
    <col min="12791" max="12791" width="11.42578125" style="73" customWidth="1"/>
    <col min="12792" max="12792" width="14.42578125" style="73" customWidth="1"/>
    <col min="12793" max="13035" width="11.42578125" style="73"/>
    <col min="13036" max="13036" width="14.42578125" style="73" customWidth="1"/>
    <col min="13037" max="13037" width="38" style="73" customWidth="1"/>
    <col min="13038" max="13038" width="31.42578125" style="73" customWidth="1"/>
    <col min="13039" max="13039" width="21.42578125" style="73" customWidth="1"/>
    <col min="13040" max="13040" width="19" style="73" customWidth="1"/>
    <col min="13041" max="13041" width="14" style="73" customWidth="1"/>
    <col min="13042" max="13042" width="19.140625" style="73" customWidth="1"/>
    <col min="13043" max="13043" width="15.85546875" style="73" customWidth="1"/>
    <col min="13044" max="13045" width="11.42578125" style="73"/>
    <col min="13046" max="13046" width="12.85546875" style="73" customWidth="1"/>
    <col min="13047" max="13047" width="11.42578125" style="73" customWidth="1"/>
    <col min="13048" max="13048" width="14.42578125" style="73" customWidth="1"/>
    <col min="13049" max="13291" width="11.42578125" style="73"/>
    <col min="13292" max="13292" width="14.42578125" style="73" customWidth="1"/>
    <col min="13293" max="13293" width="38" style="73" customWidth="1"/>
    <col min="13294" max="13294" width="31.42578125" style="73" customWidth="1"/>
    <col min="13295" max="13295" width="21.42578125" style="73" customWidth="1"/>
    <col min="13296" max="13296" width="19" style="73" customWidth="1"/>
    <col min="13297" max="13297" width="14" style="73" customWidth="1"/>
    <col min="13298" max="13298" width="19.140625" style="73" customWidth="1"/>
    <col min="13299" max="13299" width="15.85546875" style="73" customWidth="1"/>
    <col min="13300" max="13301" width="11.42578125" style="73"/>
    <col min="13302" max="13302" width="12.85546875" style="73" customWidth="1"/>
    <col min="13303" max="13303" width="11.42578125" style="73" customWidth="1"/>
    <col min="13304" max="13304" width="14.42578125" style="73" customWidth="1"/>
    <col min="13305" max="13547" width="11.42578125" style="73"/>
    <col min="13548" max="13548" width="14.42578125" style="73" customWidth="1"/>
    <col min="13549" max="13549" width="38" style="73" customWidth="1"/>
    <col min="13550" max="13550" width="31.42578125" style="73" customWidth="1"/>
    <col min="13551" max="13551" width="21.42578125" style="73" customWidth="1"/>
    <col min="13552" max="13552" width="19" style="73" customWidth="1"/>
    <col min="13553" max="13553" width="14" style="73" customWidth="1"/>
    <col min="13554" max="13554" width="19.140625" style="73" customWidth="1"/>
    <col min="13555" max="13555" width="15.85546875" style="73" customWidth="1"/>
    <col min="13556" max="13557" width="11.42578125" style="73"/>
    <col min="13558" max="13558" width="12.85546875" style="73" customWidth="1"/>
    <col min="13559" max="13559" width="11.42578125" style="73" customWidth="1"/>
    <col min="13560" max="13560" width="14.42578125" style="73" customWidth="1"/>
    <col min="13561" max="13803" width="11.42578125" style="73"/>
    <col min="13804" max="13804" width="14.42578125" style="73" customWidth="1"/>
    <col min="13805" max="13805" width="38" style="73" customWidth="1"/>
    <col min="13806" max="13806" width="31.42578125" style="73" customWidth="1"/>
    <col min="13807" max="13807" width="21.42578125" style="73" customWidth="1"/>
    <col min="13808" max="13808" width="19" style="73" customWidth="1"/>
    <col min="13809" max="13809" width="14" style="73" customWidth="1"/>
    <col min="13810" max="13810" width="19.140625" style="73" customWidth="1"/>
    <col min="13811" max="13811" width="15.85546875" style="73" customWidth="1"/>
    <col min="13812" max="13813" width="11.42578125" style="73"/>
    <col min="13814" max="13814" width="12.85546875" style="73" customWidth="1"/>
    <col min="13815" max="13815" width="11.42578125" style="73" customWidth="1"/>
    <col min="13816" max="13816" width="14.42578125" style="73" customWidth="1"/>
    <col min="13817" max="14059" width="11.42578125" style="73"/>
    <col min="14060" max="14060" width="14.42578125" style="73" customWidth="1"/>
    <col min="14061" max="14061" width="38" style="73" customWidth="1"/>
    <col min="14062" max="14062" width="31.42578125" style="73" customWidth="1"/>
    <col min="14063" max="14063" width="21.42578125" style="73" customWidth="1"/>
    <col min="14064" max="14064" width="19" style="73" customWidth="1"/>
    <col min="14065" max="14065" width="14" style="73" customWidth="1"/>
    <col min="14066" max="14066" width="19.140625" style="73" customWidth="1"/>
    <col min="14067" max="14067" width="15.85546875" style="73" customWidth="1"/>
    <col min="14068" max="14069" width="11.42578125" style="73"/>
    <col min="14070" max="14070" width="12.85546875" style="73" customWidth="1"/>
    <col min="14071" max="14071" width="11.42578125" style="73" customWidth="1"/>
    <col min="14072" max="14072" width="14.42578125" style="73" customWidth="1"/>
    <col min="14073" max="14315" width="11.42578125" style="73"/>
    <col min="14316" max="14316" width="14.42578125" style="73" customWidth="1"/>
    <col min="14317" max="14317" width="38" style="73" customWidth="1"/>
    <col min="14318" max="14318" width="31.42578125" style="73" customWidth="1"/>
    <col min="14319" max="14319" width="21.42578125" style="73" customWidth="1"/>
    <col min="14320" max="14320" width="19" style="73" customWidth="1"/>
    <col min="14321" max="14321" width="14" style="73" customWidth="1"/>
    <col min="14322" max="14322" width="19.140625" style="73" customWidth="1"/>
    <col min="14323" max="14323" width="15.85546875" style="73" customWidth="1"/>
    <col min="14324" max="14325" width="11.42578125" style="73"/>
    <col min="14326" max="14326" width="12.85546875" style="73" customWidth="1"/>
    <col min="14327" max="14327" width="11.42578125" style="73" customWidth="1"/>
    <col min="14328" max="14328" width="14.42578125" style="73" customWidth="1"/>
    <col min="14329" max="14571" width="11.42578125" style="73"/>
    <col min="14572" max="14572" width="14.42578125" style="73" customWidth="1"/>
    <col min="14573" max="14573" width="38" style="73" customWidth="1"/>
    <col min="14574" max="14574" width="31.42578125" style="73" customWidth="1"/>
    <col min="14575" max="14575" width="21.42578125" style="73" customWidth="1"/>
    <col min="14576" max="14576" width="19" style="73" customWidth="1"/>
    <col min="14577" max="14577" width="14" style="73" customWidth="1"/>
    <col min="14578" max="14578" width="19.140625" style="73" customWidth="1"/>
    <col min="14579" max="14579" width="15.85546875" style="73" customWidth="1"/>
    <col min="14580" max="14581" width="11.42578125" style="73"/>
    <col min="14582" max="14582" width="12.85546875" style="73" customWidth="1"/>
    <col min="14583" max="14583" width="11.42578125" style="73" customWidth="1"/>
    <col min="14584" max="14584" width="14.42578125" style="73" customWidth="1"/>
    <col min="14585" max="14827" width="11.42578125" style="73"/>
    <col min="14828" max="14828" width="14.42578125" style="73" customWidth="1"/>
    <col min="14829" max="14829" width="38" style="73" customWidth="1"/>
    <col min="14830" max="14830" width="31.42578125" style="73" customWidth="1"/>
    <col min="14831" max="14831" width="21.42578125" style="73" customWidth="1"/>
    <col min="14832" max="14832" width="19" style="73" customWidth="1"/>
    <col min="14833" max="14833" width="14" style="73" customWidth="1"/>
    <col min="14834" max="14834" width="19.140625" style="73" customWidth="1"/>
    <col min="14835" max="14835" width="15.85546875" style="73" customWidth="1"/>
    <col min="14836" max="14837" width="11.42578125" style="73"/>
    <col min="14838" max="14838" width="12.85546875" style="73" customWidth="1"/>
    <col min="14839" max="14839" width="11.42578125" style="73" customWidth="1"/>
    <col min="14840" max="14840" width="14.42578125" style="73" customWidth="1"/>
    <col min="14841" max="15083" width="11.42578125" style="73"/>
    <col min="15084" max="15084" width="14.42578125" style="73" customWidth="1"/>
    <col min="15085" max="15085" width="38" style="73" customWidth="1"/>
    <col min="15086" max="15086" width="31.42578125" style="73" customWidth="1"/>
    <col min="15087" max="15087" width="21.42578125" style="73" customWidth="1"/>
    <col min="15088" max="15088" width="19" style="73" customWidth="1"/>
    <col min="15089" max="15089" width="14" style="73" customWidth="1"/>
    <col min="15090" max="15090" width="19.140625" style="73" customWidth="1"/>
    <col min="15091" max="15091" width="15.85546875" style="73" customWidth="1"/>
    <col min="15092" max="15093" width="11.42578125" style="73"/>
    <col min="15094" max="15094" width="12.85546875" style="73" customWidth="1"/>
    <col min="15095" max="15095" width="11.42578125" style="73" customWidth="1"/>
    <col min="15096" max="15096" width="14.42578125" style="73" customWidth="1"/>
    <col min="15097" max="15339" width="11.42578125" style="73"/>
    <col min="15340" max="15340" width="14.42578125" style="73" customWidth="1"/>
    <col min="15341" max="15341" width="38" style="73" customWidth="1"/>
    <col min="15342" max="15342" width="31.42578125" style="73" customWidth="1"/>
    <col min="15343" max="15343" width="21.42578125" style="73" customWidth="1"/>
    <col min="15344" max="15344" width="19" style="73" customWidth="1"/>
    <col min="15345" max="15345" width="14" style="73" customWidth="1"/>
    <col min="15346" max="15346" width="19.140625" style="73" customWidth="1"/>
    <col min="15347" max="15347" width="15.85546875" style="73" customWidth="1"/>
    <col min="15348" max="15349" width="11.42578125" style="73"/>
    <col min="15350" max="15350" width="12.85546875" style="73" customWidth="1"/>
    <col min="15351" max="15351" width="11.42578125" style="73" customWidth="1"/>
    <col min="15352" max="15352" width="14.42578125" style="73" customWidth="1"/>
    <col min="15353" max="15595" width="11.42578125" style="73"/>
    <col min="15596" max="15596" width="14.42578125" style="73" customWidth="1"/>
    <col min="15597" max="15597" width="38" style="73" customWidth="1"/>
    <col min="15598" max="15598" width="31.42578125" style="73" customWidth="1"/>
    <col min="15599" max="15599" width="21.42578125" style="73" customWidth="1"/>
    <col min="15600" max="15600" width="19" style="73" customWidth="1"/>
    <col min="15601" max="15601" width="14" style="73" customWidth="1"/>
    <col min="15602" max="15602" width="19.140625" style="73" customWidth="1"/>
    <col min="15603" max="15603" width="15.85546875" style="73" customWidth="1"/>
    <col min="15604" max="15605" width="11.42578125" style="73"/>
    <col min="15606" max="15606" width="12.85546875" style="73" customWidth="1"/>
    <col min="15607" max="15607" width="11.42578125" style="73" customWidth="1"/>
    <col min="15608" max="15608" width="14.42578125" style="73" customWidth="1"/>
    <col min="15609" max="15851" width="11.42578125" style="73"/>
    <col min="15852" max="15852" width="14.42578125" style="73" customWidth="1"/>
    <col min="15853" max="15853" width="38" style="73" customWidth="1"/>
    <col min="15854" max="15854" width="31.42578125" style="73" customWidth="1"/>
    <col min="15855" max="15855" width="21.42578125" style="73" customWidth="1"/>
    <col min="15856" max="15856" width="19" style="73" customWidth="1"/>
    <col min="15857" max="15857" width="14" style="73" customWidth="1"/>
    <col min="15858" max="15858" width="19.140625" style="73" customWidth="1"/>
    <col min="15859" max="15859" width="15.85546875" style="73" customWidth="1"/>
    <col min="15860" max="15861" width="11.42578125" style="73"/>
    <col min="15862" max="15862" width="12.85546875" style="73" customWidth="1"/>
    <col min="15863" max="15863" width="11.42578125" style="73" customWidth="1"/>
    <col min="15864" max="15864" width="14.42578125" style="73" customWidth="1"/>
    <col min="15865" max="16107" width="11.42578125" style="73"/>
    <col min="16108" max="16108" width="14.42578125" style="73" customWidth="1"/>
    <col min="16109" max="16109" width="38" style="73" customWidth="1"/>
    <col min="16110" max="16110" width="31.42578125" style="73" customWidth="1"/>
    <col min="16111" max="16111" width="21.42578125" style="73" customWidth="1"/>
    <col min="16112" max="16112" width="19" style="73" customWidth="1"/>
    <col min="16113" max="16113" width="14" style="73" customWidth="1"/>
    <col min="16114" max="16114" width="19.140625" style="73" customWidth="1"/>
    <col min="16115" max="16115" width="15.85546875" style="73" customWidth="1"/>
    <col min="16116" max="16117" width="11.42578125" style="73"/>
    <col min="16118" max="16118" width="12.85546875" style="73" customWidth="1"/>
    <col min="16119" max="16119" width="11.42578125" style="73" customWidth="1"/>
    <col min="16120" max="16120" width="14.42578125" style="73" customWidth="1"/>
    <col min="16121" max="16384" width="11.42578125" style="73"/>
  </cols>
  <sheetData>
    <row r="1" spans="1:11" s="69" customFormat="1" ht="76.5" customHeight="1" x14ac:dyDescent="0.25">
      <c r="A1" s="114" t="s">
        <v>243</v>
      </c>
      <c r="B1" s="114"/>
      <c r="C1" s="114"/>
      <c r="D1" s="114"/>
      <c r="E1" s="114"/>
      <c r="F1" s="114"/>
      <c r="G1" s="114"/>
      <c r="H1" s="114"/>
      <c r="I1" s="68"/>
      <c r="J1" s="68"/>
      <c r="K1" s="68"/>
    </row>
    <row r="2" spans="1:11" s="69" customFormat="1" ht="21.95" customHeight="1" x14ac:dyDescent="0.25">
      <c r="A2" s="115" t="s">
        <v>144</v>
      </c>
      <c r="B2" s="115"/>
      <c r="C2" s="115"/>
      <c r="D2" s="115"/>
      <c r="E2" s="115"/>
      <c r="F2" s="115"/>
      <c r="G2" s="115"/>
      <c r="H2" s="116"/>
      <c r="I2" s="67"/>
      <c r="J2" s="68" t="s">
        <v>244</v>
      </c>
      <c r="K2" s="68"/>
    </row>
    <row r="3" spans="1:11" s="69" customFormat="1" ht="58.5" customHeight="1" x14ac:dyDescent="0.25">
      <c r="A3" s="64" t="s">
        <v>151</v>
      </c>
      <c r="B3" s="63" t="s">
        <v>152</v>
      </c>
      <c r="C3" s="63" t="s">
        <v>148</v>
      </c>
      <c r="D3" s="63" t="s">
        <v>149</v>
      </c>
      <c r="E3" s="64" t="s">
        <v>153</v>
      </c>
      <c r="F3" s="64" t="s">
        <v>252</v>
      </c>
      <c r="G3" s="64" t="s">
        <v>261</v>
      </c>
      <c r="H3" s="64" t="s">
        <v>135</v>
      </c>
      <c r="I3" s="68"/>
      <c r="J3" s="68"/>
      <c r="K3" s="68"/>
    </row>
    <row r="4" spans="1:11" ht="112.5" customHeight="1" x14ac:dyDescent="0.25">
      <c r="A4" s="56" t="s">
        <v>163</v>
      </c>
      <c r="B4" s="83">
        <v>1</v>
      </c>
      <c r="C4" s="83" t="s">
        <v>165</v>
      </c>
      <c r="D4" s="85" t="s">
        <v>168</v>
      </c>
      <c r="E4" s="103">
        <v>43205</v>
      </c>
      <c r="F4" s="86">
        <v>0</v>
      </c>
      <c r="G4" s="117" t="s">
        <v>262</v>
      </c>
      <c r="H4" s="102" t="s">
        <v>256</v>
      </c>
      <c r="I4" s="71"/>
      <c r="J4" s="71"/>
    </row>
    <row r="5" spans="1:11" ht="112.5" customHeight="1" x14ac:dyDescent="0.25">
      <c r="A5" s="56" t="s">
        <v>219</v>
      </c>
      <c r="B5" s="94">
        <v>1</v>
      </c>
      <c r="C5" s="83" t="s">
        <v>166</v>
      </c>
      <c r="D5" s="85" t="s">
        <v>168</v>
      </c>
      <c r="E5" s="103">
        <v>43312</v>
      </c>
      <c r="F5" s="86">
        <v>0</v>
      </c>
      <c r="G5" s="118"/>
      <c r="H5" s="117" t="s">
        <v>229</v>
      </c>
      <c r="I5" s="75"/>
      <c r="J5" s="75"/>
    </row>
    <row r="6" spans="1:11" ht="112.5" customHeight="1" x14ac:dyDescent="0.25">
      <c r="A6" s="56" t="s">
        <v>164</v>
      </c>
      <c r="B6" s="94">
        <v>1</v>
      </c>
      <c r="C6" s="83" t="s">
        <v>167</v>
      </c>
      <c r="D6" s="85" t="s">
        <v>169</v>
      </c>
      <c r="E6" s="103">
        <v>43342</v>
      </c>
      <c r="F6" s="86">
        <v>0</v>
      </c>
      <c r="G6" s="119"/>
      <c r="H6" s="119"/>
    </row>
    <row r="7" spans="1:11" ht="17.25" customHeight="1" x14ac:dyDescent="0.25">
      <c r="E7" s="65"/>
      <c r="F7" s="108">
        <f>AVERAGE(F4:F6)</f>
        <v>0</v>
      </c>
    </row>
    <row r="8" spans="1:11" ht="54" customHeight="1" x14ac:dyDescent="0.25">
      <c r="E8" s="65"/>
      <c r="F8" s="80"/>
    </row>
    <row r="9" spans="1:11" ht="54" customHeight="1" x14ac:dyDescent="0.25">
      <c r="E9" s="65"/>
    </row>
    <row r="10" spans="1:11" ht="54" customHeight="1" x14ac:dyDescent="0.25">
      <c r="E10" s="65"/>
    </row>
    <row r="11" spans="1:11" ht="54" customHeight="1" x14ac:dyDescent="0.25">
      <c r="E11" s="65"/>
    </row>
    <row r="12" spans="1:11" ht="54" customHeight="1" x14ac:dyDescent="0.25">
      <c r="E12" s="65"/>
    </row>
    <row r="13" spans="1:11" ht="54" customHeight="1" x14ac:dyDescent="0.25"/>
    <row r="14" spans="1:11" ht="24" customHeight="1" x14ac:dyDescent="0.25">
      <c r="I14" s="75"/>
      <c r="J14" s="75"/>
      <c r="K14" s="75"/>
    </row>
    <row r="15" spans="1:11" ht="54" customHeight="1" x14ac:dyDescent="0.25"/>
    <row r="16" spans="1:11" ht="54" customHeight="1" x14ac:dyDescent="0.25"/>
    <row r="17" ht="54" customHeight="1" x14ac:dyDescent="0.25"/>
    <row r="18" ht="54" customHeight="1" x14ac:dyDescent="0.25"/>
    <row r="19" ht="54" customHeight="1" x14ac:dyDescent="0.25"/>
    <row r="20" ht="54" customHeight="1" x14ac:dyDescent="0.25"/>
    <row r="21" ht="54" customHeight="1" x14ac:dyDescent="0.25"/>
    <row r="22" ht="54" customHeight="1" x14ac:dyDescent="0.25"/>
    <row r="23" ht="23.25" customHeight="1" x14ac:dyDescent="0.25"/>
    <row r="24" ht="23.25" customHeight="1" x14ac:dyDescent="0.25"/>
    <row r="25" ht="23.25" customHeight="1" x14ac:dyDescent="0.25"/>
    <row r="28" ht="14.1" customHeight="1" x14ac:dyDescent="0.25"/>
  </sheetData>
  <sheetProtection formatCells="0" formatColumns="0" formatRows="0" insertColumns="0" insertRows="0" insertHyperlinks="0" deleteColumns="0" deleteRows="0" sort="0" autoFilter="0" pivotTables="0"/>
  <mergeCells count="4">
    <mergeCell ref="A1:H1"/>
    <mergeCell ref="A2:H2"/>
    <mergeCell ref="G4:G6"/>
    <mergeCell ref="H5:H6"/>
  </mergeCells>
  <printOptions horizontalCentered="1"/>
  <pageMargins left="0.19685039370078741" right="0.19685039370078741" top="0.39370078740157483" bottom="0.51181102362204722" header="0.31496062992125984" footer="0.31496062992125984"/>
  <pageSetup paperSize="5" scale="4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Normal="100" zoomScaleSheetLayoutView="50" workbookViewId="0">
      <pane ySplit="3" topLeftCell="A13" activePane="bottomLeft" state="frozen"/>
      <selection activeCell="H4" sqref="H4"/>
      <selection pane="bottomLeft" sqref="A1:H1"/>
    </sheetView>
  </sheetViews>
  <sheetFormatPr baseColWidth="10" defaultColWidth="11.42578125" defaultRowHeight="12.75" x14ac:dyDescent="0.25"/>
  <cols>
    <col min="1" max="1" width="25.28515625" style="73" customWidth="1"/>
    <col min="2" max="2" width="9.7109375" style="65" bestFit="1" customWidth="1"/>
    <col min="3" max="3" width="14.5703125" style="65" customWidth="1"/>
    <col min="4" max="4" width="16.85546875" style="65" customWidth="1"/>
    <col min="5" max="5" width="15.5703125" style="78" customWidth="1"/>
    <col min="6" max="6" width="17.5703125" style="78" customWidth="1"/>
    <col min="7" max="7" width="41.28515625" style="73" customWidth="1"/>
    <col min="8" max="8" width="36.5703125" style="77" customWidth="1"/>
    <col min="9" max="9" width="24.42578125" style="76" customWidth="1"/>
    <col min="10" max="10" width="13.42578125" style="72" bestFit="1" customWidth="1"/>
    <col min="11" max="11" width="12.42578125" style="72" bestFit="1" customWidth="1"/>
    <col min="12" max="12" width="11.42578125" style="72"/>
    <col min="13" max="236" width="11.42578125" style="73"/>
    <col min="237" max="237" width="14.42578125" style="73" customWidth="1"/>
    <col min="238" max="238" width="38" style="73" customWidth="1"/>
    <col min="239" max="239" width="31.42578125" style="73" customWidth="1"/>
    <col min="240" max="240" width="21.42578125" style="73" customWidth="1"/>
    <col min="241" max="241" width="19" style="73" customWidth="1"/>
    <col min="242" max="242" width="14" style="73" customWidth="1"/>
    <col min="243" max="243" width="19.140625" style="73" customWidth="1"/>
    <col min="244" max="244" width="15.85546875" style="73" customWidth="1"/>
    <col min="245" max="246" width="11.42578125" style="73"/>
    <col min="247" max="247" width="12.85546875" style="73" customWidth="1"/>
    <col min="248" max="248" width="11.42578125" style="73" customWidth="1"/>
    <col min="249" max="249" width="14.42578125" style="73" customWidth="1"/>
    <col min="250" max="492" width="11.42578125" style="73"/>
    <col min="493" max="493" width="14.42578125" style="73" customWidth="1"/>
    <col min="494" max="494" width="38" style="73" customWidth="1"/>
    <col min="495" max="495" width="31.42578125" style="73" customWidth="1"/>
    <col min="496" max="496" width="21.42578125" style="73" customWidth="1"/>
    <col min="497" max="497" width="19" style="73" customWidth="1"/>
    <col min="498" max="498" width="14" style="73" customWidth="1"/>
    <col min="499" max="499" width="19.140625" style="73" customWidth="1"/>
    <col min="500" max="500" width="15.85546875" style="73" customWidth="1"/>
    <col min="501" max="502" width="11.42578125" style="73"/>
    <col min="503" max="503" width="12.85546875" style="73" customWidth="1"/>
    <col min="504" max="504" width="11.42578125" style="73" customWidth="1"/>
    <col min="505" max="505" width="14.42578125" style="73" customWidth="1"/>
    <col min="506" max="748" width="11.42578125" style="73"/>
    <col min="749" max="749" width="14.42578125" style="73" customWidth="1"/>
    <col min="750" max="750" width="38" style="73" customWidth="1"/>
    <col min="751" max="751" width="31.42578125" style="73" customWidth="1"/>
    <col min="752" max="752" width="21.42578125" style="73" customWidth="1"/>
    <col min="753" max="753" width="19" style="73" customWidth="1"/>
    <col min="754" max="754" width="14" style="73" customWidth="1"/>
    <col min="755" max="755" width="19.140625" style="73" customWidth="1"/>
    <col min="756" max="756" width="15.85546875" style="73" customWidth="1"/>
    <col min="757" max="758" width="11.42578125" style="73"/>
    <col min="759" max="759" width="12.85546875" style="73" customWidth="1"/>
    <col min="760" max="760" width="11.42578125" style="73" customWidth="1"/>
    <col min="761" max="761" width="14.42578125" style="73" customWidth="1"/>
    <col min="762" max="1004" width="11.42578125" style="73"/>
    <col min="1005" max="1005" width="14.42578125" style="73" customWidth="1"/>
    <col min="1006" max="1006" width="38" style="73" customWidth="1"/>
    <col min="1007" max="1007" width="31.42578125" style="73" customWidth="1"/>
    <col min="1008" max="1008" width="21.42578125" style="73" customWidth="1"/>
    <col min="1009" max="1009" width="19" style="73" customWidth="1"/>
    <col min="1010" max="1010" width="14" style="73" customWidth="1"/>
    <col min="1011" max="1011" width="19.140625" style="73" customWidth="1"/>
    <col min="1012" max="1012" width="15.85546875" style="73" customWidth="1"/>
    <col min="1013" max="1014" width="11.42578125" style="73"/>
    <col min="1015" max="1015" width="12.85546875" style="73" customWidth="1"/>
    <col min="1016" max="1016" width="11.42578125" style="73" customWidth="1"/>
    <col min="1017" max="1017" width="14.42578125" style="73" customWidth="1"/>
    <col min="1018" max="1260" width="11.42578125" style="73"/>
    <col min="1261" max="1261" width="14.42578125" style="73" customWidth="1"/>
    <col min="1262" max="1262" width="38" style="73" customWidth="1"/>
    <col min="1263" max="1263" width="31.42578125" style="73" customWidth="1"/>
    <col min="1264" max="1264" width="21.42578125" style="73" customWidth="1"/>
    <col min="1265" max="1265" width="19" style="73" customWidth="1"/>
    <col min="1266" max="1266" width="14" style="73" customWidth="1"/>
    <col min="1267" max="1267" width="19.140625" style="73" customWidth="1"/>
    <col min="1268" max="1268" width="15.85546875" style="73" customWidth="1"/>
    <col min="1269" max="1270" width="11.42578125" style="73"/>
    <col min="1271" max="1271" width="12.85546875" style="73" customWidth="1"/>
    <col min="1272" max="1272" width="11.42578125" style="73" customWidth="1"/>
    <col min="1273" max="1273" width="14.42578125" style="73" customWidth="1"/>
    <col min="1274" max="1516" width="11.42578125" style="73"/>
    <col min="1517" max="1517" width="14.42578125" style="73" customWidth="1"/>
    <col min="1518" max="1518" width="38" style="73" customWidth="1"/>
    <col min="1519" max="1519" width="31.42578125" style="73" customWidth="1"/>
    <col min="1520" max="1520" width="21.42578125" style="73" customWidth="1"/>
    <col min="1521" max="1521" width="19" style="73" customWidth="1"/>
    <col min="1522" max="1522" width="14" style="73" customWidth="1"/>
    <col min="1523" max="1523" width="19.140625" style="73" customWidth="1"/>
    <col min="1524" max="1524" width="15.85546875" style="73" customWidth="1"/>
    <col min="1525" max="1526" width="11.42578125" style="73"/>
    <col min="1527" max="1527" width="12.85546875" style="73" customWidth="1"/>
    <col min="1528" max="1528" width="11.42578125" style="73" customWidth="1"/>
    <col min="1529" max="1529" width="14.42578125" style="73" customWidth="1"/>
    <col min="1530" max="1772" width="11.42578125" style="73"/>
    <col min="1773" max="1773" width="14.42578125" style="73" customWidth="1"/>
    <col min="1774" max="1774" width="38" style="73" customWidth="1"/>
    <col min="1775" max="1775" width="31.42578125" style="73" customWidth="1"/>
    <col min="1776" max="1776" width="21.42578125" style="73" customWidth="1"/>
    <col min="1777" max="1777" width="19" style="73" customWidth="1"/>
    <col min="1778" max="1778" width="14" style="73" customWidth="1"/>
    <col min="1779" max="1779" width="19.140625" style="73" customWidth="1"/>
    <col min="1780" max="1780" width="15.85546875" style="73" customWidth="1"/>
    <col min="1781" max="1782" width="11.42578125" style="73"/>
    <col min="1783" max="1783" width="12.85546875" style="73" customWidth="1"/>
    <col min="1784" max="1784" width="11.42578125" style="73" customWidth="1"/>
    <col min="1785" max="1785" width="14.42578125" style="73" customWidth="1"/>
    <col min="1786" max="2028" width="11.42578125" style="73"/>
    <col min="2029" max="2029" width="14.42578125" style="73" customWidth="1"/>
    <col min="2030" max="2030" width="38" style="73" customWidth="1"/>
    <col min="2031" max="2031" width="31.42578125" style="73" customWidth="1"/>
    <col min="2032" max="2032" width="21.42578125" style="73" customWidth="1"/>
    <col min="2033" max="2033" width="19" style="73" customWidth="1"/>
    <col min="2034" max="2034" width="14" style="73" customWidth="1"/>
    <col min="2035" max="2035" width="19.140625" style="73" customWidth="1"/>
    <col min="2036" max="2036" width="15.85546875" style="73" customWidth="1"/>
    <col min="2037" max="2038" width="11.42578125" style="73"/>
    <col min="2039" max="2039" width="12.85546875" style="73" customWidth="1"/>
    <col min="2040" max="2040" width="11.42578125" style="73" customWidth="1"/>
    <col min="2041" max="2041" width="14.42578125" style="73" customWidth="1"/>
    <col min="2042" max="2284" width="11.42578125" style="73"/>
    <col min="2285" max="2285" width="14.42578125" style="73" customWidth="1"/>
    <col min="2286" max="2286" width="38" style="73" customWidth="1"/>
    <col min="2287" max="2287" width="31.42578125" style="73" customWidth="1"/>
    <col min="2288" max="2288" width="21.42578125" style="73" customWidth="1"/>
    <col min="2289" max="2289" width="19" style="73" customWidth="1"/>
    <col min="2290" max="2290" width="14" style="73" customWidth="1"/>
    <col min="2291" max="2291" width="19.140625" style="73" customWidth="1"/>
    <col min="2292" max="2292" width="15.85546875" style="73" customWidth="1"/>
    <col min="2293" max="2294" width="11.42578125" style="73"/>
    <col min="2295" max="2295" width="12.85546875" style="73" customWidth="1"/>
    <col min="2296" max="2296" width="11.42578125" style="73" customWidth="1"/>
    <col min="2297" max="2297" width="14.42578125" style="73" customWidth="1"/>
    <col min="2298" max="2540" width="11.42578125" style="73"/>
    <col min="2541" max="2541" width="14.42578125" style="73" customWidth="1"/>
    <col min="2542" max="2542" width="38" style="73" customWidth="1"/>
    <col min="2543" max="2543" width="31.42578125" style="73" customWidth="1"/>
    <col min="2544" max="2544" width="21.42578125" style="73" customWidth="1"/>
    <col min="2545" max="2545" width="19" style="73" customWidth="1"/>
    <col min="2546" max="2546" width="14" style="73" customWidth="1"/>
    <col min="2547" max="2547" width="19.140625" style="73" customWidth="1"/>
    <col min="2548" max="2548" width="15.85546875" style="73" customWidth="1"/>
    <col min="2549" max="2550" width="11.42578125" style="73"/>
    <col min="2551" max="2551" width="12.85546875" style="73" customWidth="1"/>
    <col min="2552" max="2552" width="11.42578125" style="73" customWidth="1"/>
    <col min="2553" max="2553" width="14.42578125" style="73" customWidth="1"/>
    <col min="2554" max="2796" width="11.42578125" style="73"/>
    <col min="2797" max="2797" width="14.42578125" style="73" customWidth="1"/>
    <col min="2798" max="2798" width="38" style="73" customWidth="1"/>
    <col min="2799" max="2799" width="31.42578125" style="73" customWidth="1"/>
    <col min="2800" max="2800" width="21.42578125" style="73" customWidth="1"/>
    <col min="2801" max="2801" width="19" style="73" customWidth="1"/>
    <col min="2802" max="2802" width="14" style="73" customWidth="1"/>
    <col min="2803" max="2803" width="19.140625" style="73" customWidth="1"/>
    <col min="2804" max="2804" width="15.85546875" style="73" customWidth="1"/>
    <col min="2805" max="2806" width="11.42578125" style="73"/>
    <col min="2807" max="2807" width="12.85546875" style="73" customWidth="1"/>
    <col min="2808" max="2808" width="11.42578125" style="73" customWidth="1"/>
    <col min="2809" max="2809" width="14.42578125" style="73" customWidth="1"/>
    <col min="2810" max="3052" width="11.42578125" style="73"/>
    <col min="3053" max="3053" width="14.42578125" style="73" customWidth="1"/>
    <col min="3054" max="3054" width="38" style="73" customWidth="1"/>
    <col min="3055" max="3055" width="31.42578125" style="73" customWidth="1"/>
    <col min="3056" max="3056" width="21.42578125" style="73" customWidth="1"/>
    <col min="3057" max="3057" width="19" style="73" customWidth="1"/>
    <col min="3058" max="3058" width="14" style="73" customWidth="1"/>
    <col min="3059" max="3059" width="19.140625" style="73" customWidth="1"/>
    <col min="3060" max="3060" width="15.85546875" style="73" customWidth="1"/>
    <col min="3061" max="3062" width="11.42578125" style="73"/>
    <col min="3063" max="3063" width="12.85546875" style="73" customWidth="1"/>
    <col min="3064" max="3064" width="11.42578125" style="73" customWidth="1"/>
    <col min="3065" max="3065" width="14.42578125" style="73" customWidth="1"/>
    <col min="3066" max="3308" width="11.42578125" style="73"/>
    <col min="3309" max="3309" width="14.42578125" style="73" customWidth="1"/>
    <col min="3310" max="3310" width="38" style="73" customWidth="1"/>
    <col min="3311" max="3311" width="31.42578125" style="73" customWidth="1"/>
    <col min="3312" max="3312" width="21.42578125" style="73" customWidth="1"/>
    <col min="3313" max="3313" width="19" style="73" customWidth="1"/>
    <col min="3314" max="3314" width="14" style="73" customWidth="1"/>
    <col min="3315" max="3315" width="19.140625" style="73" customWidth="1"/>
    <col min="3316" max="3316" width="15.85546875" style="73" customWidth="1"/>
    <col min="3317" max="3318" width="11.42578125" style="73"/>
    <col min="3319" max="3319" width="12.85546875" style="73" customWidth="1"/>
    <col min="3320" max="3320" width="11.42578125" style="73" customWidth="1"/>
    <col min="3321" max="3321" width="14.42578125" style="73" customWidth="1"/>
    <col min="3322" max="3564" width="11.42578125" style="73"/>
    <col min="3565" max="3565" width="14.42578125" style="73" customWidth="1"/>
    <col min="3566" max="3566" width="38" style="73" customWidth="1"/>
    <col min="3567" max="3567" width="31.42578125" style="73" customWidth="1"/>
    <col min="3568" max="3568" width="21.42578125" style="73" customWidth="1"/>
    <col min="3569" max="3569" width="19" style="73" customWidth="1"/>
    <col min="3570" max="3570" width="14" style="73" customWidth="1"/>
    <col min="3571" max="3571" width="19.140625" style="73" customWidth="1"/>
    <col min="3572" max="3572" width="15.85546875" style="73" customWidth="1"/>
    <col min="3573" max="3574" width="11.42578125" style="73"/>
    <col min="3575" max="3575" width="12.85546875" style="73" customWidth="1"/>
    <col min="3576" max="3576" width="11.42578125" style="73" customWidth="1"/>
    <col min="3577" max="3577" width="14.42578125" style="73" customWidth="1"/>
    <col min="3578" max="3820" width="11.42578125" style="73"/>
    <col min="3821" max="3821" width="14.42578125" style="73" customWidth="1"/>
    <col min="3822" max="3822" width="38" style="73" customWidth="1"/>
    <col min="3823" max="3823" width="31.42578125" style="73" customWidth="1"/>
    <col min="3824" max="3824" width="21.42578125" style="73" customWidth="1"/>
    <col min="3825" max="3825" width="19" style="73" customWidth="1"/>
    <col min="3826" max="3826" width="14" style="73" customWidth="1"/>
    <col min="3827" max="3827" width="19.140625" style="73" customWidth="1"/>
    <col min="3828" max="3828" width="15.85546875" style="73" customWidth="1"/>
    <col min="3829" max="3830" width="11.42578125" style="73"/>
    <col min="3831" max="3831" width="12.85546875" style="73" customWidth="1"/>
    <col min="3832" max="3832" width="11.42578125" style="73" customWidth="1"/>
    <col min="3833" max="3833" width="14.42578125" style="73" customWidth="1"/>
    <col min="3834" max="4076" width="11.42578125" style="73"/>
    <col min="4077" max="4077" width="14.42578125" style="73" customWidth="1"/>
    <col min="4078" max="4078" width="38" style="73" customWidth="1"/>
    <col min="4079" max="4079" width="31.42578125" style="73" customWidth="1"/>
    <col min="4080" max="4080" width="21.42578125" style="73" customWidth="1"/>
    <col min="4081" max="4081" width="19" style="73" customWidth="1"/>
    <col min="4082" max="4082" width="14" style="73" customWidth="1"/>
    <col min="4083" max="4083" width="19.140625" style="73" customWidth="1"/>
    <col min="4084" max="4084" width="15.85546875" style="73" customWidth="1"/>
    <col min="4085" max="4086" width="11.42578125" style="73"/>
    <col min="4087" max="4087" width="12.85546875" style="73" customWidth="1"/>
    <col min="4088" max="4088" width="11.42578125" style="73" customWidth="1"/>
    <col min="4089" max="4089" width="14.42578125" style="73" customWidth="1"/>
    <col min="4090" max="4332" width="11.42578125" style="73"/>
    <col min="4333" max="4333" width="14.42578125" style="73" customWidth="1"/>
    <col min="4334" max="4334" width="38" style="73" customWidth="1"/>
    <col min="4335" max="4335" width="31.42578125" style="73" customWidth="1"/>
    <col min="4336" max="4336" width="21.42578125" style="73" customWidth="1"/>
    <col min="4337" max="4337" width="19" style="73" customWidth="1"/>
    <col min="4338" max="4338" width="14" style="73" customWidth="1"/>
    <col min="4339" max="4339" width="19.140625" style="73" customWidth="1"/>
    <col min="4340" max="4340" width="15.85546875" style="73" customWidth="1"/>
    <col min="4341" max="4342" width="11.42578125" style="73"/>
    <col min="4343" max="4343" width="12.85546875" style="73" customWidth="1"/>
    <col min="4344" max="4344" width="11.42578125" style="73" customWidth="1"/>
    <col min="4345" max="4345" width="14.42578125" style="73" customWidth="1"/>
    <col min="4346" max="4588" width="11.42578125" style="73"/>
    <col min="4589" max="4589" width="14.42578125" style="73" customWidth="1"/>
    <col min="4590" max="4590" width="38" style="73" customWidth="1"/>
    <col min="4591" max="4591" width="31.42578125" style="73" customWidth="1"/>
    <col min="4592" max="4592" width="21.42578125" style="73" customWidth="1"/>
    <col min="4593" max="4593" width="19" style="73" customWidth="1"/>
    <col min="4594" max="4594" width="14" style="73" customWidth="1"/>
    <col min="4595" max="4595" width="19.140625" style="73" customWidth="1"/>
    <col min="4596" max="4596" width="15.85546875" style="73" customWidth="1"/>
    <col min="4597" max="4598" width="11.42578125" style="73"/>
    <col min="4599" max="4599" width="12.85546875" style="73" customWidth="1"/>
    <col min="4600" max="4600" width="11.42578125" style="73" customWidth="1"/>
    <col min="4601" max="4601" width="14.42578125" style="73" customWidth="1"/>
    <col min="4602" max="4844" width="11.42578125" style="73"/>
    <col min="4845" max="4845" width="14.42578125" style="73" customWidth="1"/>
    <col min="4846" max="4846" width="38" style="73" customWidth="1"/>
    <col min="4847" max="4847" width="31.42578125" style="73" customWidth="1"/>
    <col min="4848" max="4848" width="21.42578125" style="73" customWidth="1"/>
    <col min="4849" max="4849" width="19" style="73" customWidth="1"/>
    <col min="4850" max="4850" width="14" style="73" customWidth="1"/>
    <col min="4851" max="4851" width="19.140625" style="73" customWidth="1"/>
    <col min="4852" max="4852" width="15.85546875" style="73" customWidth="1"/>
    <col min="4853" max="4854" width="11.42578125" style="73"/>
    <col min="4855" max="4855" width="12.85546875" style="73" customWidth="1"/>
    <col min="4856" max="4856" width="11.42578125" style="73" customWidth="1"/>
    <col min="4857" max="4857" width="14.42578125" style="73" customWidth="1"/>
    <col min="4858" max="5100" width="11.42578125" style="73"/>
    <col min="5101" max="5101" width="14.42578125" style="73" customWidth="1"/>
    <col min="5102" max="5102" width="38" style="73" customWidth="1"/>
    <col min="5103" max="5103" width="31.42578125" style="73" customWidth="1"/>
    <col min="5104" max="5104" width="21.42578125" style="73" customWidth="1"/>
    <col min="5105" max="5105" width="19" style="73" customWidth="1"/>
    <col min="5106" max="5106" width="14" style="73" customWidth="1"/>
    <col min="5107" max="5107" width="19.140625" style="73" customWidth="1"/>
    <col min="5108" max="5108" width="15.85546875" style="73" customWidth="1"/>
    <col min="5109" max="5110" width="11.42578125" style="73"/>
    <col min="5111" max="5111" width="12.85546875" style="73" customWidth="1"/>
    <col min="5112" max="5112" width="11.42578125" style="73" customWidth="1"/>
    <col min="5113" max="5113" width="14.42578125" style="73" customWidth="1"/>
    <col min="5114" max="5356" width="11.42578125" style="73"/>
    <col min="5357" max="5357" width="14.42578125" style="73" customWidth="1"/>
    <col min="5358" max="5358" width="38" style="73" customWidth="1"/>
    <col min="5359" max="5359" width="31.42578125" style="73" customWidth="1"/>
    <col min="5360" max="5360" width="21.42578125" style="73" customWidth="1"/>
    <col min="5361" max="5361" width="19" style="73" customWidth="1"/>
    <col min="5362" max="5362" width="14" style="73" customWidth="1"/>
    <col min="5363" max="5363" width="19.140625" style="73" customWidth="1"/>
    <col min="5364" max="5364" width="15.85546875" style="73" customWidth="1"/>
    <col min="5365" max="5366" width="11.42578125" style="73"/>
    <col min="5367" max="5367" width="12.85546875" style="73" customWidth="1"/>
    <col min="5368" max="5368" width="11.42578125" style="73" customWidth="1"/>
    <col min="5369" max="5369" width="14.42578125" style="73" customWidth="1"/>
    <col min="5370" max="5612" width="11.42578125" style="73"/>
    <col min="5613" max="5613" width="14.42578125" style="73" customWidth="1"/>
    <col min="5614" max="5614" width="38" style="73" customWidth="1"/>
    <col min="5615" max="5615" width="31.42578125" style="73" customWidth="1"/>
    <col min="5616" max="5616" width="21.42578125" style="73" customWidth="1"/>
    <col min="5617" max="5617" width="19" style="73" customWidth="1"/>
    <col min="5618" max="5618" width="14" style="73" customWidth="1"/>
    <col min="5619" max="5619" width="19.140625" style="73" customWidth="1"/>
    <col min="5620" max="5620" width="15.85546875" style="73" customWidth="1"/>
    <col min="5621" max="5622" width="11.42578125" style="73"/>
    <col min="5623" max="5623" width="12.85546875" style="73" customWidth="1"/>
    <col min="5624" max="5624" width="11.42578125" style="73" customWidth="1"/>
    <col min="5625" max="5625" width="14.42578125" style="73" customWidth="1"/>
    <col min="5626" max="5868" width="11.42578125" style="73"/>
    <col min="5869" max="5869" width="14.42578125" style="73" customWidth="1"/>
    <col min="5870" max="5870" width="38" style="73" customWidth="1"/>
    <col min="5871" max="5871" width="31.42578125" style="73" customWidth="1"/>
    <col min="5872" max="5872" width="21.42578125" style="73" customWidth="1"/>
    <col min="5873" max="5873" width="19" style="73" customWidth="1"/>
    <col min="5874" max="5874" width="14" style="73" customWidth="1"/>
    <col min="5875" max="5875" width="19.140625" style="73" customWidth="1"/>
    <col min="5876" max="5876" width="15.85546875" style="73" customWidth="1"/>
    <col min="5877" max="5878" width="11.42578125" style="73"/>
    <col min="5879" max="5879" width="12.85546875" style="73" customWidth="1"/>
    <col min="5880" max="5880" width="11.42578125" style="73" customWidth="1"/>
    <col min="5881" max="5881" width="14.42578125" style="73" customWidth="1"/>
    <col min="5882" max="6124" width="11.42578125" style="73"/>
    <col min="6125" max="6125" width="14.42578125" style="73" customWidth="1"/>
    <col min="6126" max="6126" width="38" style="73" customWidth="1"/>
    <col min="6127" max="6127" width="31.42578125" style="73" customWidth="1"/>
    <col min="6128" max="6128" width="21.42578125" style="73" customWidth="1"/>
    <col min="6129" max="6129" width="19" style="73" customWidth="1"/>
    <col min="6130" max="6130" width="14" style="73" customWidth="1"/>
    <col min="6131" max="6131" width="19.140625" style="73" customWidth="1"/>
    <col min="6132" max="6132" width="15.85546875" style="73" customWidth="1"/>
    <col min="6133" max="6134" width="11.42578125" style="73"/>
    <col min="6135" max="6135" width="12.85546875" style="73" customWidth="1"/>
    <col min="6136" max="6136" width="11.42578125" style="73" customWidth="1"/>
    <col min="6137" max="6137" width="14.42578125" style="73" customWidth="1"/>
    <col min="6138" max="6380" width="11.42578125" style="73"/>
    <col min="6381" max="6381" width="14.42578125" style="73" customWidth="1"/>
    <col min="6382" max="6382" width="38" style="73" customWidth="1"/>
    <col min="6383" max="6383" width="31.42578125" style="73" customWidth="1"/>
    <col min="6384" max="6384" width="21.42578125" style="73" customWidth="1"/>
    <col min="6385" max="6385" width="19" style="73" customWidth="1"/>
    <col min="6386" max="6386" width="14" style="73" customWidth="1"/>
    <col min="6387" max="6387" width="19.140625" style="73" customWidth="1"/>
    <col min="6388" max="6388" width="15.85546875" style="73" customWidth="1"/>
    <col min="6389" max="6390" width="11.42578125" style="73"/>
    <col min="6391" max="6391" width="12.85546875" style="73" customWidth="1"/>
    <col min="6392" max="6392" width="11.42578125" style="73" customWidth="1"/>
    <col min="6393" max="6393" width="14.42578125" style="73" customWidth="1"/>
    <col min="6394" max="6636" width="11.42578125" style="73"/>
    <col min="6637" max="6637" width="14.42578125" style="73" customWidth="1"/>
    <col min="6638" max="6638" width="38" style="73" customWidth="1"/>
    <col min="6639" max="6639" width="31.42578125" style="73" customWidth="1"/>
    <col min="6640" max="6640" width="21.42578125" style="73" customWidth="1"/>
    <col min="6641" max="6641" width="19" style="73" customWidth="1"/>
    <col min="6642" max="6642" width="14" style="73" customWidth="1"/>
    <col min="6643" max="6643" width="19.140625" style="73" customWidth="1"/>
    <col min="6644" max="6644" width="15.85546875" style="73" customWidth="1"/>
    <col min="6645" max="6646" width="11.42578125" style="73"/>
    <col min="6647" max="6647" width="12.85546875" style="73" customWidth="1"/>
    <col min="6648" max="6648" width="11.42578125" style="73" customWidth="1"/>
    <col min="6649" max="6649" width="14.42578125" style="73" customWidth="1"/>
    <col min="6650" max="6892" width="11.42578125" style="73"/>
    <col min="6893" max="6893" width="14.42578125" style="73" customWidth="1"/>
    <col min="6894" max="6894" width="38" style="73" customWidth="1"/>
    <col min="6895" max="6895" width="31.42578125" style="73" customWidth="1"/>
    <col min="6896" max="6896" width="21.42578125" style="73" customWidth="1"/>
    <col min="6897" max="6897" width="19" style="73" customWidth="1"/>
    <col min="6898" max="6898" width="14" style="73" customWidth="1"/>
    <col min="6899" max="6899" width="19.140625" style="73" customWidth="1"/>
    <col min="6900" max="6900" width="15.85546875" style="73" customWidth="1"/>
    <col min="6901" max="6902" width="11.42578125" style="73"/>
    <col min="6903" max="6903" width="12.85546875" style="73" customWidth="1"/>
    <col min="6904" max="6904" width="11.42578125" style="73" customWidth="1"/>
    <col min="6905" max="6905" width="14.42578125" style="73" customWidth="1"/>
    <col min="6906" max="7148" width="11.42578125" style="73"/>
    <col min="7149" max="7149" width="14.42578125" style="73" customWidth="1"/>
    <col min="7150" max="7150" width="38" style="73" customWidth="1"/>
    <col min="7151" max="7151" width="31.42578125" style="73" customWidth="1"/>
    <col min="7152" max="7152" width="21.42578125" style="73" customWidth="1"/>
    <col min="7153" max="7153" width="19" style="73" customWidth="1"/>
    <col min="7154" max="7154" width="14" style="73" customWidth="1"/>
    <col min="7155" max="7155" width="19.140625" style="73" customWidth="1"/>
    <col min="7156" max="7156" width="15.85546875" style="73" customWidth="1"/>
    <col min="7157" max="7158" width="11.42578125" style="73"/>
    <col min="7159" max="7159" width="12.85546875" style="73" customWidth="1"/>
    <col min="7160" max="7160" width="11.42578125" style="73" customWidth="1"/>
    <col min="7161" max="7161" width="14.42578125" style="73" customWidth="1"/>
    <col min="7162" max="7404" width="11.42578125" style="73"/>
    <col min="7405" max="7405" width="14.42578125" style="73" customWidth="1"/>
    <col min="7406" max="7406" width="38" style="73" customWidth="1"/>
    <col min="7407" max="7407" width="31.42578125" style="73" customWidth="1"/>
    <col min="7408" max="7408" width="21.42578125" style="73" customWidth="1"/>
    <col min="7409" max="7409" width="19" style="73" customWidth="1"/>
    <col min="7410" max="7410" width="14" style="73" customWidth="1"/>
    <col min="7411" max="7411" width="19.140625" style="73" customWidth="1"/>
    <col min="7412" max="7412" width="15.85546875" style="73" customWidth="1"/>
    <col min="7413" max="7414" width="11.42578125" style="73"/>
    <col min="7415" max="7415" width="12.85546875" style="73" customWidth="1"/>
    <col min="7416" max="7416" width="11.42578125" style="73" customWidth="1"/>
    <col min="7417" max="7417" width="14.42578125" style="73" customWidth="1"/>
    <col min="7418" max="7660" width="11.42578125" style="73"/>
    <col min="7661" max="7661" width="14.42578125" style="73" customWidth="1"/>
    <col min="7662" max="7662" width="38" style="73" customWidth="1"/>
    <col min="7663" max="7663" width="31.42578125" style="73" customWidth="1"/>
    <col min="7664" max="7664" width="21.42578125" style="73" customWidth="1"/>
    <col min="7665" max="7665" width="19" style="73" customWidth="1"/>
    <col min="7666" max="7666" width="14" style="73" customWidth="1"/>
    <col min="7667" max="7667" width="19.140625" style="73" customWidth="1"/>
    <col min="7668" max="7668" width="15.85546875" style="73" customWidth="1"/>
    <col min="7669" max="7670" width="11.42578125" style="73"/>
    <col min="7671" max="7671" width="12.85546875" style="73" customWidth="1"/>
    <col min="7672" max="7672" width="11.42578125" style="73" customWidth="1"/>
    <col min="7673" max="7673" width="14.42578125" style="73" customWidth="1"/>
    <col min="7674" max="7916" width="11.42578125" style="73"/>
    <col min="7917" max="7917" width="14.42578125" style="73" customWidth="1"/>
    <col min="7918" max="7918" width="38" style="73" customWidth="1"/>
    <col min="7919" max="7919" width="31.42578125" style="73" customWidth="1"/>
    <col min="7920" max="7920" width="21.42578125" style="73" customWidth="1"/>
    <col min="7921" max="7921" width="19" style="73" customWidth="1"/>
    <col min="7922" max="7922" width="14" style="73" customWidth="1"/>
    <col min="7923" max="7923" width="19.140625" style="73" customWidth="1"/>
    <col min="7924" max="7924" width="15.85546875" style="73" customWidth="1"/>
    <col min="7925" max="7926" width="11.42578125" style="73"/>
    <col min="7927" max="7927" width="12.85546875" style="73" customWidth="1"/>
    <col min="7928" max="7928" width="11.42578125" style="73" customWidth="1"/>
    <col min="7929" max="7929" width="14.42578125" style="73" customWidth="1"/>
    <col min="7930" max="8172" width="11.42578125" style="73"/>
    <col min="8173" max="8173" width="14.42578125" style="73" customWidth="1"/>
    <col min="8174" max="8174" width="38" style="73" customWidth="1"/>
    <col min="8175" max="8175" width="31.42578125" style="73" customWidth="1"/>
    <col min="8176" max="8176" width="21.42578125" style="73" customWidth="1"/>
    <col min="8177" max="8177" width="19" style="73" customWidth="1"/>
    <col min="8178" max="8178" width="14" style="73" customWidth="1"/>
    <col min="8179" max="8179" width="19.140625" style="73" customWidth="1"/>
    <col min="8180" max="8180" width="15.85546875" style="73" customWidth="1"/>
    <col min="8181" max="8182" width="11.42578125" style="73"/>
    <col min="8183" max="8183" width="12.85546875" style="73" customWidth="1"/>
    <col min="8184" max="8184" width="11.42578125" style="73" customWidth="1"/>
    <col min="8185" max="8185" width="14.42578125" style="73" customWidth="1"/>
    <col min="8186" max="8428" width="11.42578125" style="73"/>
    <col min="8429" max="8429" width="14.42578125" style="73" customWidth="1"/>
    <col min="8430" max="8430" width="38" style="73" customWidth="1"/>
    <col min="8431" max="8431" width="31.42578125" style="73" customWidth="1"/>
    <col min="8432" max="8432" width="21.42578125" style="73" customWidth="1"/>
    <col min="8433" max="8433" width="19" style="73" customWidth="1"/>
    <col min="8434" max="8434" width="14" style="73" customWidth="1"/>
    <col min="8435" max="8435" width="19.140625" style="73" customWidth="1"/>
    <col min="8436" max="8436" width="15.85546875" style="73" customWidth="1"/>
    <col min="8437" max="8438" width="11.42578125" style="73"/>
    <col min="8439" max="8439" width="12.85546875" style="73" customWidth="1"/>
    <col min="8440" max="8440" width="11.42578125" style="73" customWidth="1"/>
    <col min="8441" max="8441" width="14.42578125" style="73" customWidth="1"/>
    <col min="8442" max="8684" width="11.42578125" style="73"/>
    <col min="8685" max="8685" width="14.42578125" style="73" customWidth="1"/>
    <col min="8686" max="8686" width="38" style="73" customWidth="1"/>
    <col min="8687" max="8687" width="31.42578125" style="73" customWidth="1"/>
    <col min="8688" max="8688" width="21.42578125" style="73" customWidth="1"/>
    <col min="8689" max="8689" width="19" style="73" customWidth="1"/>
    <col min="8690" max="8690" width="14" style="73" customWidth="1"/>
    <col min="8691" max="8691" width="19.140625" style="73" customWidth="1"/>
    <col min="8692" max="8692" width="15.85546875" style="73" customWidth="1"/>
    <col min="8693" max="8694" width="11.42578125" style="73"/>
    <col min="8695" max="8695" width="12.85546875" style="73" customWidth="1"/>
    <col min="8696" max="8696" width="11.42578125" style="73" customWidth="1"/>
    <col min="8697" max="8697" width="14.42578125" style="73" customWidth="1"/>
    <col min="8698" max="8940" width="11.42578125" style="73"/>
    <col min="8941" max="8941" width="14.42578125" style="73" customWidth="1"/>
    <col min="8942" max="8942" width="38" style="73" customWidth="1"/>
    <col min="8943" max="8943" width="31.42578125" style="73" customWidth="1"/>
    <col min="8944" max="8944" width="21.42578125" style="73" customWidth="1"/>
    <col min="8945" max="8945" width="19" style="73" customWidth="1"/>
    <col min="8946" max="8946" width="14" style="73" customWidth="1"/>
    <col min="8947" max="8947" width="19.140625" style="73" customWidth="1"/>
    <col min="8948" max="8948" width="15.85546875" style="73" customWidth="1"/>
    <col min="8949" max="8950" width="11.42578125" style="73"/>
    <col min="8951" max="8951" width="12.85546875" style="73" customWidth="1"/>
    <col min="8952" max="8952" width="11.42578125" style="73" customWidth="1"/>
    <col min="8953" max="8953" width="14.42578125" style="73" customWidth="1"/>
    <col min="8954" max="9196" width="11.42578125" style="73"/>
    <col min="9197" max="9197" width="14.42578125" style="73" customWidth="1"/>
    <col min="9198" max="9198" width="38" style="73" customWidth="1"/>
    <col min="9199" max="9199" width="31.42578125" style="73" customWidth="1"/>
    <col min="9200" max="9200" width="21.42578125" style="73" customWidth="1"/>
    <col min="9201" max="9201" width="19" style="73" customWidth="1"/>
    <col min="9202" max="9202" width="14" style="73" customWidth="1"/>
    <col min="9203" max="9203" width="19.140625" style="73" customWidth="1"/>
    <col min="9204" max="9204" width="15.85546875" style="73" customWidth="1"/>
    <col min="9205" max="9206" width="11.42578125" style="73"/>
    <col min="9207" max="9207" width="12.85546875" style="73" customWidth="1"/>
    <col min="9208" max="9208" width="11.42578125" style="73" customWidth="1"/>
    <col min="9209" max="9209" width="14.42578125" style="73" customWidth="1"/>
    <col min="9210" max="9452" width="11.42578125" style="73"/>
    <col min="9453" max="9453" width="14.42578125" style="73" customWidth="1"/>
    <col min="9454" max="9454" width="38" style="73" customWidth="1"/>
    <col min="9455" max="9455" width="31.42578125" style="73" customWidth="1"/>
    <col min="9456" max="9456" width="21.42578125" style="73" customWidth="1"/>
    <col min="9457" max="9457" width="19" style="73" customWidth="1"/>
    <col min="9458" max="9458" width="14" style="73" customWidth="1"/>
    <col min="9459" max="9459" width="19.140625" style="73" customWidth="1"/>
    <col min="9460" max="9460" width="15.85546875" style="73" customWidth="1"/>
    <col min="9461" max="9462" width="11.42578125" style="73"/>
    <col min="9463" max="9463" width="12.85546875" style="73" customWidth="1"/>
    <col min="9464" max="9464" width="11.42578125" style="73" customWidth="1"/>
    <col min="9465" max="9465" width="14.42578125" style="73" customWidth="1"/>
    <col min="9466" max="9708" width="11.42578125" style="73"/>
    <col min="9709" max="9709" width="14.42578125" style="73" customWidth="1"/>
    <col min="9710" max="9710" width="38" style="73" customWidth="1"/>
    <col min="9711" max="9711" width="31.42578125" style="73" customWidth="1"/>
    <col min="9712" max="9712" width="21.42578125" style="73" customWidth="1"/>
    <col min="9713" max="9713" width="19" style="73" customWidth="1"/>
    <col min="9714" max="9714" width="14" style="73" customWidth="1"/>
    <col min="9715" max="9715" width="19.140625" style="73" customWidth="1"/>
    <col min="9716" max="9716" width="15.85546875" style="73" customWidth="1"/>
    <col min="9717" max="9718" width="11.42578125" style="73"/>
    <col min="9719" max="9719" width="12.85546875" style="73" customWidth="1"/>
    <col min="9720" max="9720" width="11.42578125" style="73" customWidth="1"/>
    <col min="9721" max="9721" width="14.42578125" style="73" customWidth="1"/>
    <col min="9722" max="9964" width="11.42578125" style="73"/>
    <col min="9965" max="9965" width="14.42578125" style="73" customWidth="1"/>
    <col min="9966" max="9966" width="38" style="73" customWidth="1"/>
    <col min="9967" max="9967" width="31.42578125" style="73" customWidth="1"/>
    <col min="9968" max="9968" width="21.42578125" style="73" customWidth="1"/>
    <col min="9969" max="9969" width="19" style="73" customWidth="1"/>
    <col min="9970" max="9970" width="14" style="73" customWidth="1"/>
    <col min="9971" max="9971" width="19.140625" style="73" customWidth="1"/>
    <col min="9972" max="9972" width="15.85546875" style="73" customWidth="1"/>
    <col min="9973" max="9974" width="11.42578125" style="73"/>
    <col min="9975" max="9975" width="12.85546875" style="73" customWidth="1"/>
    <col min="9976" max="9976" width="11.42578125" style="73" customWidth="1"/>
    <col min="9977" max="9977" width="14.42578125" style="73" customWidth="1"/>
    <col min="9978" max="10220" width="11.42578125" style="73"/>
    <col min="10221" max="10221" width="14.42578125" style="73" customWidth="1"/>
    <col min="10222" max="10222" width="38" style="73" customWidth="1"/>
    <col min="10223" max="10223" width="31.42578125" style="73" customWidth="1"/>
    <col min="10224" max="10224" width="21.42578125" style="73" customWidth="1"/>
    <col min="10225" max="10225" width="19" style="73" customWidth="1"/>
    <col min="10226" max="10226" width="14" style="73" customWidth="1"/>
    <col min="10227" max="10227" width="19.140625" style="73" customWidth="1"/>
    <col min="10228" max="10228" width="15.85546875" style="73" customWidth="1"/>
    <col min="10229" max="10230" width="11.42578125" style="73"/>
    <col min="10231" max="10231" width="12.85546875" style="73" customWidth="1"/>
    <col min="10232" max="10232" width="11.42578125" style="73" customWidth="1"/>
    <col min="10233" max="10233" width="14.42578125" style="73" customWidth="1"/>
    <col min="10234" max="10476" width="11.42578125" style="73"/>
    <col min="10477" max="10477" width="14.42578125" style="73" customWidth="1"/>
    <col min="10478" max="10478" width="38" style="73" customWidth="1"/>
    <col min="10479" max="10479" width="31.42578125" style="73" customWidth="1"/>
    <col min="10480" max="10480" width="21.42578125" style="73" customWidth="1"/>
    <col min="10481" max="10481" width="19" style="73" customWidth="1"/>
    <col min="10482" max="10482" width="14" style="73" customWidth="1"/>
    <col min="10483" max="10483" width="19.140625" style="73" customWidth="1"/>
    <col min="10484" max="10484" width="15.85546875" style="73" customWidth="1"/>
    <col min="10485" max="10486" width="11.42578125" style="73"/>
    <col min="10487" max="10487" width="12.85546875" style="73" customWidth="1"/>
    <col min="10488" max="10488" width="11.42578125" style="73" customWidth="1"/>
    <col min="10489" max="10489" width="14.42578125" style="73" customWidth="1"/>
    <col min="10490" max="10732" width="11.42578125" style="73"/>
    <col min="10733" max="10733" width="14.42578125" style="73" customWidth="1"/>
    <col min="10734" max="10734" width="38" style="73" customWidth="1"/>
    <col min="10735" max="10735" width="31.42578125" style="73" customWidth="1"/>
    <col min="10736" max="10736" width="21.42578125" style="73" customWidth="1"/>
    <col min="10737" max="10737" width="19" style="73" customWidth="1"/>
    <col min="10738" max="10738" width="14" style="73" customWidth="1"/>
    <col min="10739" max="10739" width="19.140625" style="73" customWidth="1"/>
    <col min="10740" max="10740" width="15.85546875" style="73" customWidth="1"/>
    <col min="10741" max="10742" width="11.42578125" style="73"/>
    <col min="10743" max="10743" width="12.85546875" style="73" customWidth="1"/>
    <col min="10744" max="10744" width="11.42578125" style="73" customWidth="1"/>
    <col min="10745" max="10745" width="14.42578125" style="73" customWidth="1"/>
    <col min="10746" max="10988" width="11.42578125" style="73"/>
    <col min="10989" max="10989" width="14.42578125" style="73" customWidth="1"/>
    <col min="10990" max="10990" width="38" style="73" customWidth="1"/>
    <col min="10991" max="10991" width="31.42578125" style="73" customWidth="1"/>
    <col min="10992" max="10992" width="21.42578125" style="73" customWidth="1"/>
    <col min="10993" max="10993" width="19" style="73" customWidth="1"/>
    <col min="10994" max="10994" width="14" style="73" customWidth="1"/>
    <col min="10995" max="10995" width="19.140625" style="73" customWidth="1"/>
    <col min="10996" max="10996" width="15.85546875" style="73" customWidth="1"/>
    <col min="10997" max="10998" width="11.42578125" style="73"/>
    <col min="10999" max="10999" width="12.85546875" style="73" customWidth="1"/>
    <col min="11000" max="11000" width="11.42578125" style="73" customWidth="1"/>
    <col min="11001" max="11001" width="14.42578125" style="73" customWidth="1"/>
    <col min="11002" max="11244" width="11.42578125" style="73"/>
    <col min="11245" max="11245" width="14.42578125" style="73" customWidth="1"/>
    <col min="11246" max="11246" width="38" style="73" customWidth="1"/>
    <col min="11247" max="11247" width="31.42578125" style="73" customWidth="1"/>
    <col min="11248" max="11248" width="21.42578125" style="73" customWidth="1"/>
    <col min="11249" max="11249" width="19" style="73" customWidth="1"/>
    <col min="11250" max="11250" width="14" style="73" customWidth="1"/>
    <col min="11251" max="11251" width="19.140625" style="73" customWidth="1"/>
    <col min="11252" max="11252" width="15.85546875" style="73" customWidth="1"/>
    <col min="11253" max="11254" width="11.42578125" style="73"/>
    <col min="11255" max="11255" width="12.85546875" style="73" customWidth="1"/>
    <col min="11256" max="11256" width="11.42578125" style="73" customWidth="1"/>
    <col min="11257" max="11257" width="14.42578125" style="73" customWidth="1"/>
    <col min="11258" max="11500" width="11.42578125" style="73"/>
    <col min="11501" max="11501" width="14.42578125" style="73" customWidth="1"/>
    <col min="11502" max="11502" width="38" style="73" customWidth="1"/>
    <col min="11503" max="11503" width="31.42578125" style="73" customWidth="1"/>
    <col min="11504" max="11504" width="21.42578125" style="73" customWidth="1"/>
    <col min="11505" max="11505" width="19" style="73" customWidth="1"/>
    <col min="11506" max="11506" width="14" style="73" customWidth="1"/>
    <col min="11507" max="11507" width="19.140625" style="73" customWidth="1"/>
    <col min="11508" max="11508" width="15.85546875" style="73" customWidth="1"/>
    <col min="11509" max="11510" width="11.42578125" style="73"/>
    <col min="11511" max="11511" width="12.85546875" style="73" customWidth="1"/>
    <col min="11512" max="11512" width="11.42578125" style="73" customWidth="1"/>
    <col min="11513" max="11513" width="14.42578125" style="73" customWidth="1"/>
    <col min="11514" max="11756" width="11.42578125" style="73"/>
    <col min="11757" max="11757" width="14.42578125" style="73" customWidth="1"/>
    <col min="11758" max="11758" width="38" style="73" customWidth="1"/>
    <col min="11759" max="11759" width="31.42578125" style="73" customWidth="1"/>
    <col min="11760" max="11760" width="21.42578125" style="73" customWidth="1"/>
    <col min="11761" max="11761" width="19" style="73" customWidth="1"/>
    <col min="11762" max="11762" width="14" style="73" customWidth="1"/>
    <col min="11763" max="11763" width="19.140625" style="73" customWidth="1"/>
    <col min="11764" max="11764" width="15.85546875" style="73" customWidth="1"/>
    <col min="11765" max="11766" width="11.42578125" style="73"/>
    <col min="11767" max="11767" width="12.85546875" style="73" customWidth="1"/>
    <col min="11768" max="11768" width="11.42578125" style="73" customWidth="1"/>
    <col min="11769" max="11769" width="14.42578125" style="73" customWidth="1"/>
    <col min="11770" max="12012" width="11.42578125" style="73"/>
    <col min="12013" max="12013" width="14.42578125" style="73" customWidth="1"/>
    <col min="12014" max="12014" width="38" style="73" customWidth="1"/>
    <col min="12015" max="12015" width="31.42578125" style="73" customWidth="1"/>
    <col min="12016" max="12016" width="21.42578125" style="73" customWidth="1"/>
    <col min="12017" max="12017" width="19" style="73" customWidth="1"/>
    <col min="12018" max="12018" width="14" style="73" customWidth="1"/>
    <col min="12019" max="12019" width="19.140625" style="73" customWidth="1"/>
    <col min="12020" max="12020" width="15.85546875" style="73" customWidth="1"/>
    <col min="12021" max="12022" width="11.42578125" style="73"/>
    <col min="12023" max="12023" width="12.85546875" style="73" customWidth="1"/>
    <col min="12024" max="12024" width="11.42578125" style="73" customWidth="1"/>
    <col min="12025" max="12025" width="14.42578125" style="73" customWidth="1"/>
    <col min="12026" max="12268" width="11.42578125" style="73"/>
    <col min="12269" max="12269" width="14.42578125" style="73" customWidth="1"/>
    <col min="12270" max="12270" width="38" style="73" customWidth="1"/>
    <col min="12271" max="12271" width="31.42578125" style="73" customWidth="1"/>
    <col min="12272" max="12272" width="21.42578125" style="73" customWidth="1"/>
    <col min="12273" max="12273" width="19" style="73" customWidth="1"/>
    <col min="12274" max="12274" width="14" style="73" customWidth="1"/>
    <col min="12275" max="12275" width="19.140625" style="73" customWidth="1"/>
    <col min="12276" max="12276" width="15.85546875" style="73" customWidth="1"/>
    <col min="12277" max="12278" width="11.42578125" style="73"/>
    <col min="12279" max="12279" width="12.85546875" style="73" customWidth="1"/>
    <col min="12280" max="12280" width="11.42578125" style="73" customWidth="1"/>
    <col min="12281" max="12281" width="14.42578125" style="73" customWidth="1"/>
    <col min="12282" max="12524" width="11.42578125" style="73"/>
    <col min="12525" max="12525" width="14.42578125" style="73" customWidth="1"/>
    <col min="12526" max="12526" width="38" style="73" customWidth="1"/>
    <col min="12527" max="12527" width="31.42578125" style="73" customWidth="1"/>
    <col min="12528" max="12528" width="21.42578125" style="73" customWidth="1"/>
    <col min="12529" max="12529" width="19" style="73" customWidth="1"/>
    <col min="12530" max="12530" width="14" style="73" customWidth="1"/>
    <col min="12531" max="12531" width="19.140625" style="73" customWidth="1"/>
    <col min="12532" max="12532" width="15.85546875" style="73" customWidth="1"/>
    <col min="12533" max="12534" width="11.42578125" style="73"/>
    <col min="12535" max="12535" width="12.85546875" style="73" customWidth="1"/>
    <col min="12536" max="12536" width="11.42578125" style="73" customWidth="1"/>
    <col min="12537" max="12537" width="14.42578125" style="73" customWidth="1"/>
    <col min="12538" max="12780" width="11.42578125" style="73"/>
    <col min="12781" max="12781" width="14.42578125" style="73" customWidth="1"/>
    <col min="12782" max="12782" width="38" style="73" customWidth="1"/>
    <col min="12783" max="12783" width="31.42578125" style="73" customWidth="1"/>
    <col min="12784" max="12784" width="21.42578125" style="73" customWidth="1"/>
    <col min="12785" max="12785" width="19" style="73" customWidth="1"/>
    <col min="12786" max="12786" width="14" style="73" customWidth="1"/>
    <col min="12787" max="12787" width="19.140625" style="73" customWidth="1"/>
    <col min="12788" max="12788" width="15.85546875" style="73" customWidth="1"/>
    <col min="12789" max="12790" width="11.42578125" style="73"/>
    <col min="12791" max="12791" width="12.85546875" style="73" customWidth="1"/>
    <col min="12792" max="12792" width="11.42578125" style="73" customWidth="1"/>
    <col min="12793" max="12793" width="14.42578125" style="73" customWidth="1"/>
    <col min="12794" max="13036" width="11.42578125" style="73"/>
    <col min="13037" max="13037" width="14.42578125" style="73" customWidth="1"/>
    <col min="13038" max="13038" width="38" style="73" customWidth="1"/>
    <col min="13039" max="13039" width="31.42578125" style="73" customWidth="1"/>
    <col min="13040" max="13040" width="21.42578125" style="73" customWidth="1"/>
    <col min="13041" max="13041" width="19" style="73" customWidth="1"/>
    <col min="13042" max="13042" width="14" style="73" customWidth="1"/>
    <col min="13043" max="13043" width="19.140625" style="73" customWidth="1"/>
    <col min="13044" max="13044" width="15.85546875" style="73" customWidth="1"/>
    <col min="13045" max="13046" width="11.42578125" style="73"/>
    <col min="13047" max="13047" width="12.85546875" style="73" customWidth="1"/>
    <col min="13048" max="13048" width="11.42578125" style="73" customWidth="1"/>
    <col min="13049" max="13049" width="14.42578125" style="73" customWidth="1"/>
    <col min="13050" max="13292" width="11.42578125" style="73"/>
    <col min="13293" max="13293" width="14.42578125" style="73" customWidth="1"/>
    <col min="13294" max="13294" width="38" style="73" customWidth="1"/>
    <col min="13295" max="13295" width="31.42578125" style="73" customWidth="1"/>
    <col min="13296" max="13296" width="21.42578125" style="73" customWidth="1"/>
    <col min="13297" max="13297" width="19" style="73" customWidth="1"/>
    <col min="13298" max="13298" width="14" style="73" customWidth="1"/>
    <col min="13299" max="13299" width="19.140625" style="73" customWidth="1"/>
    <col min="13300" max="13300" width="15.85546875" style="73" customWidth="1"/>
    <col min="13301" max="13302" width="11.42578125" style="73"/>
    <col min="13303" max="13303" width="12.85546875" style="73" customWidth="1"/>
    <col min="13304" max="13304" width="11.42578125" style="73" customWidth="1"/>
    <col min="13305" max="13305" width="14.42578125" style="73" customWidth="1"/>
    <col min="13306" max="13548" width="11.42578125" style="73"/>
    <col min="13549" max="13549" width="14.42578125" style="73" customWidth="1"/>
    <col min="13550" max="13550" width="38" style="73" customWidth="1"/>
    <col min="13551" max="13551" width="31.42578125" style="73" customWidth="1"/>
    <col min="13552" max="13552" width="21.42578125" style="73" customWidth="1"/>
    <col min="13553" max="13553" width="19" style="73" customWidth="1"/>
    <col min="13554" max="13554" width="14" style="73" customWidth="1"/>
    <col min="13555" max="13555" width="19.140625" style="73" customWidth="1"/>
    <col min="13556" max="13556" width="15.85546875" style="73" customWidth="1"/>
    <col min="13557" max="13558" width="11.42578125" style="73"/>
    <col min="13559" max="13559" width="12.85546875" style="73" customWidth="1"/>
    <col min="13560" max="13560" width="11.42578125" style="73" customWidth="1"/>
    <col min="13561" max="13561" width="14.42578125" style="73" customWidth="1"/>
    <col min="13562" max="13804" width="11.42578125" style="73"/>
    <col min="13805" max="13805" width="14.42578125" style="73" customWidth="1"/>
    <col min="13806" max="13806" width="38" style="73" customWidth="1"/>
    <col min="13807" max="13807" width="31.42578125" style="73" customWidth="1"/>
    <col min="13808" max="13808" width="21.42578125" style="73" customWidth="1"/>
    <col min="13809" max="13809" width="19" style="73" customWidth="1"/>
    <col min="13810" max="13810" width="14" style="73" customWidth="1"/>
    <col min="13811" max="13811" width="19.140625" style="73" customWidth="1"/>
    <col min="13812" max="13812" width="15.85546875" style="73" customWidth="1"/>
    <col min="13813" max="13814" width="11.42578125" style="73"/>
    <col min="13815" max="13815" width="12.85546875" style="73" customWidth="1"/>
    <col min="13816" max="13816" width="11.42578125" style="73" customWidth="1"/>
    <col min="13817" max="13817" width="14.42578125" style="73" customWidth="1"/>
    <col min="13818" max="14060" width="11.42578125" style="73"/>
    <col min="14061" max="14061" width="14.42578125" style="73" customWidth="1"/>
    <col min="14062" max="14062" width="38" style="73" customWidth="1"/>
    <col min="14063" max="14063" width="31.42578125" style="73" customWidth="1"/>
    <col min="14064" max="14064" width="21.42578125" style="73" customWidth="1"/>
    <col min="14065" max="14065" width="19" style="73" customWidth="1"/>
    <col min="14066" max="14066" width="14" style="73" customWidth="1"/>
    <col min="14067" max="14067" width="19.140625" style="73" customWidth="1"/>
    <col min="14068" max="14068" width="15.85546875" style="73" customWidth="1"/>
    <col min="14069" max="14070" width="11.42578125" style="73"/>
    <col min="14071" max="14071" width="12.85546875" style="73" customWidth="1"/>
    <col min="14072" max="14072" width="11.42578125" style="73" customWidth="1"/>
    <col min="14073" max="14073" width="14.42578125" style="73" customWidth="1"/>
    <col min="14074" max="14316" width="11.42578125" style="73"/>
    <col min="14317" max="14317" width="14.42578125" style="73" customWidth="1"/>
    <col min="14318" max="14318" width="38" style="73" customWidth="1"/>
    <col min="14319" max="14319" width="31.42578125" style="73" customWidth="1"/>
    <col min="14320" max="14320" width="21.42578125" style="73" customWidth="1"/>
    <col min="14321" max="14321" width="19" style="73" customWidth="1"/>
    <col min="14322" max="14322" width="14" style="73" customWidth="1"/>
    <col min="14323" max="14323" width="19.140625" style="73" customWidth="1"/>
    <col min="14324" max="14324" width="15.85546875" style="73" customWidth="1"/>
    <col min="14325" max="14326" width="11.42578125" style="73"/>
    <col min="14327" max="14327" width="12.85546875" style="73" customWidth="1"/>
    <col min="14328" max="14328" width="11.42578125" style="73" customWidth="1"/>
    <col min="14329" max="14329" width="14.42578125" style="73" customWidth="1"/>
    <col min="14330" max="14572" width="11.42578125" style="73"/>
    <col min="14573" max="14573" width="14.42578125" style="73" customWidth="1"/>
    <col min="14574" max="14574" width="38" style="73" customWidth="1"/>
    <col min="14575" max="14575" width="31.42578125" style="73" customWidth="1"/>
    <col min="14576" max="14576" width="21.42578125" style="73" customWidth="1"/>
    <col min="14577" max="14577" width="19" style="73" customWidth="1"/>
    <col min="14578" max="14578" width="14" style="73" customWidth="1"/>
    <col min="14579" max="14579" width="19.140625" style="73" customWidth="1"/>
    <col min="14580" max="14580" width="15.85546875" style="73" customWidth="1"/>
    <col min="14581" max="14582" width="11.42578125" style="73"/>
    <col min="14583" max="14583" width="12.85546875" style="73" customWidth="1"/>
    <col min="14584" max="14584" width="11.42578125" style="73" customWidth="1"/>
    <col min="14585" max="14585" width="14.42578125" style="73" customWidth="1"/>
    <col min="14586" max="14828" width="11.42578125" style="73"/>
    <col min="14829" max="14829" width="14.42578125" style="73" customWidth="1"/>
    <col min="14830" max="14830" width="38" style="73" customWidth="1"/>
    <col min="14831" max="14831" width="31.42578125" style="73" customWidth="1"/>
    <col min="14832" max="14832" width="21.42578125" style="73" customWidth="1"/>
    <col min="14833" max="14833" width="19" style="73" customWidth="1"/>
    <col min="14834" max="14834" width="14" style="73" customWidth="1"/>
    <col min="14835" max="14835" width="19.140625" style="73" customWidth="1"/>
    <col min="14836" max="14836" width="15.85546875" style="73" customWidth="1"/>
    <col min="14837" max="14838" width="11.42578125" style="73"/>
    <col min="14839" max="14839" width="12.85546875" style="73" customWidth="1"/>
    <col min="14840" max="14840" width="11.42578125" style="73" customWidth="1"/>
    <col min="14841" max="14841" width="14.42578125" style="73" customWidth="1"/>
    <col min="14842" max="15084" width="11.42578125" style="73"/>
    <col min="15085" max="15085" width="14.42578125" style="73" customWidth="1"/>
    <col min="15086" max="15086" width="38" style="73" customWidth="1"/>
    <col min="15087" max="15087" width="31.42578125" style="73" customWidth="1"/>
    <col min="15088" max="15088" width="21.42578125" style="73" customWidth="1"/>
    <col min="15089" max="15089" width="19" style="73" customWidth="1"/>
    <col min="15090" max="15090" width="14" style="73" customWidth="1"/>
    <col min="15091" max="15091" width="19.140625" style="73" customWidth="1"/>
    <col min="15092" max="15092" width="15.85546875" style="73" customWidth="1"/>
    <col min="15093" max="15094" width="11.42578125" style="73"/>
    <col min="15095" max="15095" width="12.85546875" style="73" customWidth="1"/>
    <col min="15096" max="15096" width="11.42578125" style="73" customWidth="1"/>
    <col min="15097" max="15097" width="14.42578125" style="73" customWidth="1"/>
    <col min="15098" max="15340" width="11.42578125" style="73"/>
    <col min="15341" max="15341" width="14.42578125" style="73" customWidth="1"/>
    <col min="15342" max="15342" width="38" style="73" customWidth="1"/>
    <col min="15343" max="15343" width="31.42578125" style="73" customWidth="1"/>
    <col min="15344" max="15344" width="21.42578125" style="73" customWidth="1"/>
    <col min="15345" max="15345" width="19" style="73" customWidth="1"/>
    <col min="15346" max="15346" width="14" style="73" customWidth="1"/>
    <col min="15347" max="15347" width="19.140625" style="73" customWidth="1"/>
    <col min="15348" max="15348" width="15.85546875" style="73" customWidth="1"/>
    <col min="15349" max="15350" width="11.42578125" style="73"/>
    <col min="15351" max="15351" width="12.85546875" style="73" customWidth="1"/>
    <col min="15352" max="15352" width="11.42578125" style="73" customWidth="1"/>
    <col min="15353" max="15353" width="14.42578125" style="73" customWidth="1"/>
    <col min="15354" max="15596" width="11.42578125" style="73"/>
    <col min="15597" max="15597" width="14.42578125" style="73" customWidth="1"/>
    <col min="15598" max="15598" width="38" style="73" customWidth="1"/>
    <col min="15599" max="15599" width="31.42578125" style="73" customWidth="1"/>
    <col min="15600" max="15600" width="21.42578125" style="73" customWidth="1"/>
    <col min="15601" max="15601" width="19" style="73" customWidth="1"/>
    <col min="15602" max="15602" width="14" style="73" customWidth="1"/>
    <col min="15603" max="15603" width="19.140625" style="73" customWidth="1"/>
    <col min="15604" max="15604" width="15.85546875" style="73" customWidth="1"/>
    <col min="15605" max="15606" width="11.42578125" style="73"/>
    <col min="15607" max="15607" width="12.85546875" style="73" customWidth="1"/>
    <col min="15608" max="15608" width="11.42578125" style="73" customWidth="1"/>
    <col min="15609" max="15609" width="14.42578125" style="73" customWidth="1"/>
    <col min="15610" max="15852" width="11.42578125" style="73"/>
    <col min="15853" max="15853" width="14.42578125" style="73" customWidth="1"/>
    <col min="15854" max="15854" width="38" style="73" customWidth="1"/>
    <col min="15855" max="15855" width="31.42578125" style="73" customWidth="1"/>
    <col min="15856" max="15856" width="21.42578125" style="73" customWidth="1"/>
    <col min="15857" max="15857" width="19" style="73" customWidth="1"/>
    <col min="15858" max="15858" width="14" style="73" customWidth="1"/>
    <col min="15859" max="15859" width="19.140625" style="73" customWidth="1"/>
    <col min="15860" max="15860" width="15.85546875" style="73" customWidth="1"/>
    <col min="15861" max="15862" width="11.42578125" style="73"/>
    <col min="15863" max="15863" width="12.85546875" style="73" customWidth="1"/>
    <col min="15864" max="15864" width="11.42578125" style="73" customWidth="1"/>
    <col min="15865" max="15865" width="14.42578125" style="73" customWidth="1"/>
    <col min="15866" max="16108" width="11.42578125" style="73"/>
    <col min="16109" max="16109" width="14.42578125" style="73" customWidth="1"/>
    <col min="16110" max="16110" width="38" style="73" customWidth="1"/>
    <col min="16111" max="16111" width="31.42578125" style="73" customWidth="1"/>
    <col min="16112" max="16112" width="21.42578125" style="73" customWidth="1"/>
    <col min="16113" max="16113" width="19" style="73" customWidth="1"/>
    <col min="16114" max="16114" width="14" style="73" customWidth="1"/>
    <col min="16115" max="16115" width="19.140625" style="73" customWidth="1"/>
    <col min="16116" max="16116" width="15.85546875" style="73" customWidth="1"/>
    <col min="16117" max="16118" width="11.42578125" style="73"/>
    <col min="16119" max="16119" width="12.85546875" style="73" customWidth="1"/>
    <col min="16120" max="16120" width="11.42578125" style="73" customWidth="1"/>
    <col min="16121" max="16121" width="14.42578125" style="73" customWidth="1"/>
    <col min="16122" max="16384" width="11.42578125" style="73"/>
  </cols>
  <sheetData>
    <row r="1" spans="1:12" s="69" customFormat="1" ht="76.5" customHeight="1" x14ac:dyDescent="0.25">
      <c r="A1" s="120" t="s">
        <v>257</v>
      </c>
      <c r="B1" s="121"/>
      <c r="C1" s="121"/>
      <c r="D1" s="121"/>
      <c r="E1" s="121"/>
      <c r="F1" s="121"/>
      <c r="G1" s="121"/>
      <c r="H1" s="122"/>
      <c r="I1" s="67"/>
      <c r="J1" s="68"/>
      <c r="K1" s="68"/>
      <c r="L1" s="68"/>
    </row>
    <row r="2" spans="1:12" s="69" customFormat="1" ht="21.95" customHeight="1" x14ac:dyDescent="0.25">
      <c r="A2" s="123" t="s">
        <v>145</v>
      </c>
      <c r="B2" s="115"/>
      <c r="C2" s="115"/>
      <c r="D2" s="115"/>
      <c r="E2" s="115"/>
      <c r="F2" s="115"/>
      <c r="G2" s="115"/>
      <c r="H2" s="116"/>
      <c r="I2" s="67"/>
      <c r="J2" s="67"/>
      <c r="K2" s="68"/>
      <c r="L2" s="68"/>
    </row>
    <row r="3" spans="1:12" s="69" customFormat="1" ht="61.5" customHeight="1" x14ac:dyDescent="0.25">
      <c r="A3" s="64" t="s">
        <v>151</v>
      </c>
      <c r="B3" s="63" t="s">
        <v>152</v>
      </c>
      <c r="C3" s="63" t="s">
        <v>148</v>
      </c>
      <c r="D3" s="63" t="s">
        <v>149</v>
      </c>
      <c r="E3" s="64" t="s">
        <v>153</v>
      </c>
      <c r="F3" s="64" t="s">
        <v>252</v>
      </c>
      <c r="G3" s="64" t="s">
        <v>261</v>
      </c>
      <c r="H3" s="64" t="s">
        <v>135</v>
      </c>
      <c r="I3" s="67"/>
      <c r="J3" s="68"/>
      <c r="K3" s="68"/>
      <c r="L3" s="68"/>
    </row>
    <row r="4" spans="1:12" ht="126" customHeight="1" x14ac:dyDescent="0.25">
      <c r="A4" s="56" t="s">
        <v>170</v>
      </c>
      <c r="B4" s="83">
        <v>1</v>
      </c>
      <c r="C4" s="66" t="s">
        <v>178</v>
      </c>
      <c r="D4" s="66" t="s">
        <v>183</v>
      </c>
      <c r="E4" s="103">
        <v>43131</v>
      </c>
      <c r="F4" s="86">
        <v>1</v>
      </c>
      <c r="G4" s="104" t="s">
        <v>263</v>
      </c>
      <c r="H4" s="98" t="s">
        <v>240</v>
      </c>
      <c r="I4" s="70"/>
      <c r="J4" s="71"/>
      <c r="K4" s="71"/>
    </row>
    <row r="5" spans="1:12" ht="126" customHeight="1" x14ac:dyDescent="0.25">
      <c r="A5" s="56" t="s">
        <v>171</v>
      </c>
      <c r="B5" s="83">
        <v>1</v>
      </c>
      <c r="C5" s="66" t="s">
        <v>179</v>
      </c>
      <c r="D5" s="66" t="s">
        <v>183</v>
      </c>
      <c r="E5" s="103">
        <v>43281</v>
      </c>
      <c r="F5" s="93">
        <v>0</v>
      </c>
      <c r="G5" s="98" t="s">
        <v>249</v>
      </c>
      <c r="H5" s="98" t="s">
        <v>224</v>
      </c>
      <c r="I5" s="74"/>
      <c r="J5" s="75"/>
      <c r="K5" s="75"/>
    </row>
    <row r="6" spans="1:12" ht="126" customHeight="1" x14ac:dyDescent="0.25">
      <c r="A6" s="56" t="s">
        <v>172</v>
      </c>
      <c r="B6" s="83">
        <v>1</v>
      </c>
      <c r="C6" s="66" t="s">
        <v>220</v>
      </c>
      <c r="D6" s="66" t="s">
        <v>183</v>
      </c>
      <c r="E6" s="103">
        <v>43131</v>
      </c>
      <c r="F6" s="86">
        <v>1</v>
      </c>
      <c r="G6" s="104" t="s">
        <v>230</v>
      </c>
      <c r="H6" s="99" t="s">
        <v>240</v>
      </c>
    </row>
    <row r="7" spans="1:12" ht="153" customHeight="1" x14ac:dyDescent="0.25">
      <c r="A7" s="56" t="s">
        <v>173</v>
      </c>
      <c r="B7" s="83">
        <v>3</v>
      </c>
      <c r="C7" s="66" t="s">
        <v>180</v>
      </c>
      <c r="D7" s="66" t="s">
        <v>184</v>
      </c>
      <c r="E7" s="103">
        <v>43465</v>
      </c>
      <c r="F7" s="86">
        <v>0</v>
      </c>
      <c r="G7" s="98" t="s">
        <v>272</v>
      </c>
      <c r="H7" s="99" t="s">
        <v>224</v>
      </c>
    </row>
    <row r="8" spans="1:12" ht="126" customHeight="1" x14ac:dyDescent="0.25">
      <c r="A8" s="56" t="s">
        <v>264</v>
      </c>
      <c r="B8" s="83">
        <v>1</v>
      </c>
      <c r="C8" s="66" t="s">
        <v>181</v>
      </c>
      <c r="D8" s="66" t="s">
        <v>136</v>
      </c>
      <c r="E8" s="103">
        <v>43189</v>
      </c>
      <c r="F8" s="86">
        <v>0</v>
      </c>
      <c r="G8" s="96" t="s">
        <v>232</v>
      </c>
      <c r="H8" s="96" t="s">
        <v>231</v>
      </c>
    </row>
    <row r="9" spans="1:12" ht="126" customHeight="1" x14ac:dyDescent="0.25">
      <c r="A9" s="56" t="s">
        <v>174</v>
      </c>
      <c r="B9" s="94">
        <v>1</v>
      </c>
      <c r="C9" s="66" t="s">
        <v>221</v>
      </c>
      <c r="D9" s="66" t="s">
        <v>185</v>
      </c>
      <c r="E9" s="103">
        <v>43465</v>
      </c>
      <c r="F9" s="86">
        <v>0</v>
      </c>
      <c r="G9" s="98" t="s">
        <v>269</v>
      </c>
      <c r="H9" s="98" t="s">
        <v>224</v>
      </c>
    </row>
    <row r="10" spans="1:12" ht="126" customHeight="1" x14ac:dyDescent="0.25">
      <c r="A10" s="56" t="s">
        <v>175</v>
      </c>
      <c r="B10" s="94">
        <v>1</v>
      </c>
      <c r="C10" s="56" t="s">
        <v>222</v>
      </c>
      <c r="D10" s="66" t="s">
        <v>136</v>
      </c>
      <c r="E10" s="103">
        <v>43465</v>
      </c>
      <c r="F10" s="86">
        <v>0</v>
      </c>
      <c r="G10" s="96" t="s">
        <v>248</v>
      </c>
      <c r="H10" s="98" t="s">
        <v>233</v>
      </c>
    </row>
    <row r="11" spans="1:12" ht="155.25" customHeight="1" x14ac:dyDescent="0.25">
      <c r="A11" s="56" t="s">
        <v>176</v>
      </c>
      <c r="B11" s="94">
        <v>1</v>
      </c>
      <c r="C11" s="66" t="s">
        <v>182</v>
      </c>
      <c r="D11" s="66" t="s">
        <v>184</v>
      </c>
      <c r="E11" s="103">
        <v>43465</v>
      </c>
      <c r="F11" s="86">
        <v>0.25</v>
      </c>
      <c r="G11" s="98" t="s">
        <v>250</v>
      </c>
      <c r="H11" s="105" t="s">
        <v>273</v>
      </c>
    </row>
    <row r="12" spans="1:12" ht="126" customHeight="1" x14ac:dyDescent="0.25">
      <c r="A12" s="56" t="s">
        <v>177</v>
      </c>
      <c r="B12" s="94">
        <v>1</v>
      </c>
      <c r="C12" s="66" t="s">
        <v>223</v>
      </c>
      <c r="D12" s="66" t="s">
        <v>186</v>
      </c>
      <c r="E12" s="103">
        <v>43465</v>
      </c>
      <c r="F12" s="86">
        <v>0</v>
      </c>
      <c r="G12" s="79" t="s">
        <v>234</v>
      </c>
      <c r="H12" s="79" t="s">
        <v>233</v>
      </c>
    </row>
    <row r="13" spans="1:12" ht="17.25" customHeight="1" x14ac:dyDescent="0.25">
      <c r="F13" s="107">
        <f>AVERAGE(F4:F12)</f>
        <v>0.25</v>
      </c>
    </row>
    <row r="14" spans="1:12" ht="54" customHeight="1" x14ac:dyDescent="0.25">
      <c r="F14" s="80"/>
    </row>
    <row r="15" spans="1:12" ht="54" customHeight="1" x14ac:dyDescent="0.25"/>
    <row r="16" spans="1:12" ht="54" customHeight="1" x14ac:dyDescent="0.25"/>
    <row r="17" spans="9:12" ht="54" customHeight="1" x14ac:dyDescent="0.25"/>
    <row r="18" spans="9:12" ht="54" customHeight="1" x14ac:dyDescent="0.25"/>
    <row r="19" spans="9:12" ht="54" customHeight="1" x14ac:dyDescent="0.25"/>
    <row r="20" spans="9:12" ht="54" customHeight="1" x14ac:dyDescent="0.25"/>
    <row r="21" spans="9:12" ht="24" customHeight="1" x14ac:dyDescent="0.25">
      <c r="I21" s="74"/>
      <c r="J21" s="75"/>
      <c r="K21" s="75"/>
      <c r="L21" s="75"/>
    </row>
    <row r="22" spans="9:12" ht="54" customHeight="1" x14ac:dyDescent="0.25"/>
    <row r="23" spans="9:12" ht="54" customHeight="1" x14ac:dyDescent="0.25"/>
    <row r="24" spans="9:12" ht="54" customHeight="1" x14ac:dyDescent="0.25"/>
    <row r="25" spans="9:12" ht="54" customHeight="1" x14ac:dyDescent="0.25"/>
    <row r="26" spans="9:12" ht="54" customHeight="1" x14ac:dyDescent="0.25"/>
    <row r="27" spans="9:12" ht="54" customHeight="1" x14ac:dyDescent="0.25"/>
    <row r="28" spans="9:12" ht="54" customHeight="1" x14ac:dyDescent="0.25"/>
    <row r="29" spans="9:12" ht="54" customHeight="1" x14ac:dyDescent="0.25"/>
    <row r="30" spans="9:12" ht="23.25" customHeight="1" x14ac:dyDescent="0.25"/>
    <row r="31" spans="9:12" ht="23.25" customHeight="1" x14ac:dyDescent="0.25"/>
    <row r="32" spans="9:12" ht="23.25" customHeight="1" x14ac:dyDescent="0.25"/>
    <row r="35" ht="14.1" customHeight="1" x14ac:dyDescent="0.25"/>
  </sheetData>
  <sheetProtection formatCells="0" formatColumns="0" formatRows="0" insertColumns="0" insertRows="0" insertHyperlinks="0" deleteColumns="0" deleteRows="0" sort="0" autoFilter="0" pivotTables="0"/>
  <mergeCells count="2">
    <mergeCell ref="A1:H1"/>
    <mergeCell ref="A2:H2"/>
  </mergeCells>
  <conditionalFormatting sqref="F13">
    <cfRule type="containsText" dxfId="2" priority="1" operator="containsText" text="ZONA ALTA">
      <formula>NOT(ISERROR(SEARCH("ZONA ALTA",F13)))</formula>
    </cfRule>
    <cfRule type="containsText" dxfId="1" priority="2" operator="containsText" text="ZONA MEDIA">
      <formula>NOT(ISERROR(SEARCH("ZONA MEDIA",F13)))</formula>
    </cfRule>
    <cfRule type="containsText" dxfId="0" priority="3" operator="containsText" text="ZONA BAJA">
      <formula>NOT(ISERROR(SEARCH("ZONA BAJA",F13)))</formula>
    </cfRule>
  </conditionalFormatting>
  <printOptions horizontalCentered="1"/>
  <pageMargins left="0.19685039370078741" right="0.19685039370078741" top="0.39370078740157483" bottom="0.51181102362204722" header="0.31496062992125984" footer="0.31496062992125984"/>
  <pageSetup paperSize="5" scale="41"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Normal="100" zoomScaleSheetLayoutView="85" workbookViewId="0">
      <pane ySplit="3" topLeftCell="A10" activePane="bottomLeft" state="frozen"/>
      <selection sqref="A1:J1"/>
      <selection pane="bottomLeft" activeCell="F11" sqref="F11"/>
    </sheetView>
  </sheetViews>
  <sheetFormatPr baseColWidth="10" defaultColWidth="11.42578125" defaultRowHeight="12.75" x14ac:dyDescent="0.25"/>
  <cols>
    <col min="1" max="1" width="23.85546875" style="73" customWidth="1"/>
    <col min="2" max="2" width="10.42578125" style="65" customWidth="1"/>
    <col min="3" max="3" width="14.42578125" style="65" customWidth="1"/>
    <col min="4" max="4" width="18.42578125" style="65" customWidth="1"/>
    <col min="5" max="5" width="17.140625" style="78" bestFit="1" customWidth="1"/>
    <col min="6" max="6" width="18.28515625" style="78" customWidth="1"/>
    <col min="7" max="7" width="34.5703125" style="73" customWidth="1"/>
    <col min="8" max="8" width="37.140625" style="77" bestFit="1" customWidth="1"/>
    <col min="9" max="9" width="24.42578125" style="76" customWidth="1"/>
    <col min="10" max="10" width="13.42578125" style="72" bestFit="1" customWidth="1"/>
    <col min="11" max="11" width="12.42578125" style="72" bestFit="1" customWidth="1"/>
    <col min="12" max="12" width="11.42578125" style="72"/>
    <col min="13" max="236" width="11.42578125" style="73"/>
    <col min="237" max="237" width="14.42578125" style="73" customWidth="1"/>
    <col min="238" max="238" width="38" style="73" customWidth="1"/>
    <col min="239" max="239" width="31.42578125" style="73" customWidth="1"/>
    <col min="240" max="240" width="21.42578125" style="73" customWidth="1"/>
    <col min="241" max="241" width="19" style="73" customWidth="1"/>
    <col min="242" max="242" width="14" style="73" customWidth="1"/>
    <col min="243" max="243" width="19.140625" style="73" customWidth="1"/>
    <col min="244" max="244" width="15.85546875" style="73" customWidth="1"/>
    <col min="245" max="246" width="11.42578125" style="73"/>
    <col min="247" max="247" width="12.85546875" style="73" customWidth="1"/>
    <col min="248" max="248" width="11.42578125" style="73" customWidth="1"/>
    <col min="249" max="249" width="14.42578125" style="73" customWidth="1"/>
    <col min="250" max="492" width="11.42578125" style="73"/>
    <col min="493" max="493" width="14.42578125" style="73" customWidth="1"/>
    <col min="494" max="494" width="38" style="73" customWidth="1"/>
    <col min="495" max="495" width="31.42578125" style="73" customWidth="1"/>
    <col min="496" max="496" width="21.42578125" style="73" customWidth="1"/>
    <col min="497" max="497" width="19" style="73" customWidth="1"/>
    <col min="498" max="498" width="14" style="73" customWidth="1"/>
    <col min="499" max="499" width="19.140625" style="73" customWidth="1"/>
    <col min="500" max="500" width="15.85546875" style="73" customWidth="1"/>
    <col min="501" max="502" width="11.42578125" style="73"/>
    <col min="503" max="503" width="12.85546875" style="73" customWidth="1"/>
    <col min="504" max="504" width="11.42578125" style="73" customWidth="1"/>
    <col min="505" max="505" width="14.42578125" style="73" customWidth="1"/>
    <col min="506" max="748" width="11.42578125" style="73"/>
    <col min="749" max="749" width="14.42578125" style="73" customWidth="1"/>
    <col min="750" max="750" width="38" style="73" customWidth="1"/>
    <col min="751" max="751" width="31.42578125" style="73" customWidth="1"/>
    <col min="752" max="752" width="21.42578125" style="73" customWidth="1"/>
    <col min="753" max="753" width="19" style="73" customWidth="1"/>
    <col min="754" max="754" width="14" style="73" customWidth="1"/>
    <col min="755" max="755" width="19.140625" style="73" customWidth="1"/>
    <col min="756" max="756" width="15.85546875" style="73" customWidth="1"/>
    <col min="757" max="758" width="11.42578125" style="73"/>
    <col min="759" max="759" width="12.85546875" style="73" customWidth="1"/>
    <col min="760" max="760" width="11.42578125" style="73" customWidth="1"/>
    <col min="761" max="761" width="14.42578125" style="73" customWidth="1"/>
    <col min="762" max="1004" width="11.42578125" style="73"/>
    <col min="1005" max="1005" width="14.42578125" style="73" customWidth="1"/>
    <col min="1006" max="1006" width="38" style="73" customWidth="1"/>
    <col min="1007" max="1007" width="31.42578125" style="73" customWidth="1"/>
    <col min="1008" max="1008" width="21.42578125" style="73" customWidth="1"/>
    <col min="1009" max="1009" width="19" style="73" customWidth="1"/>
    <col min="1010" max="1010" width="14" style="73" customWidth="1"/>
    <col min="1011" max="1011" width="19.140625" style="73" customWidth="1"/>
    <col min="1012" max="1012" width="15.85546875" style="73" customWidth="1"/>
    <col min="1013" max="1014" width="11.42578125" style="73"/>
    <col min="1015" max="1015" width="12.85546875" style="73" customWidth="1"/>
    <col min="1016" max="1016" width="11.42578125" style="73" customWidth="1"/>
    <col min="1017" max="1017" width="14.42578125" style="73" customWidth="1"/>
    <col min="1018" max="1260" width="11.42578125" style="73"/>
    <col min="1261" max="1261" width="14.42578125" style="73" customWidth="1"/>
    <col min="1262" max="1262" width="38" style="73" customWidth="1"/>
    <col min="1263" max="1263" width="31.42578125" style="73" customWidth="1"/>
    <col min="1264" max="1264" width="21.42578125" style="73" customWidth="1"/>
    <col min="1265" max="1265" width="19" style="73" customWidth="1"/>
    <col min="1266" max="1266" width="14" style="73" customWidth="1"/>
    <col min="1267" max="1267" width="19.140625" style="73" customWidth="1"/>
    <col min="1268" max="1268" width="15.85546875" style="73" customWidth="1"/>
    <col min="1269" max="1270" width="11.42578125" style="73"/>
    <col min="1271" max="1271" width="12.85546875" style="73" customWidth="1"/>
    <col min="1272" max="1272" width="11.42578125" style="73" customWidth="1"/>
    <col min="1273" max="1273" width="14.42578125" style="73" customWidth="1"/>
    <col min="1274" max="1516" width="11.42578125" style="73"/>
    <col min="1517" max="1517" width="14.42578125" style="73" customWidth="1"/>
    <col min="1518" max="1518" width="38" style="73" customWidth="1"/>
    <col min="1519" max="1519" width="31.42578125" style="73" customWidth="1"/>
    <col min="1520" max="1520" width="21.42578125" style="73" customWidth="1"/>
    <col min="1521" max="1521" width="19" style="73" customWidth="1"/>
    <col min="1522" max="1522" width="14" style="73" customWidth="1"/>
    <col min="1523" max="1523" width="19.140625" style="73" customWidth="1"/>
    <col min="1524" max="1524" width="15.85546875" style="73" customWidth="1"/>
    <col min="1525" max="1526" width="11.42578125" style="73"/>
    <col min="1527" max="1527" width="12.85546875" style="73" customWidth="1"/>
    <col min="1528" max="1528" width="11.42578125" style="73" customWidth="1"/>
    <col min="1529" max="1529" width="14.42578125" style="73" customWidth="1"/>
    <col min="1530" max="1772" width="11.42578125" style="73"/>
    <col min="1773" max="1773" width="14.42578125" style="73" customWidth="1"/>
    <col min="1774" max="1774" width="38" style="73" customWidth="1"/>
    <col min="1775" max="1775" width="31.42578125" style="73" customWidth="1"/>
    <col min="1776" max="1776" width="21.42578125" style="73" customWidth="1"/>
    <col min="1777" max="1777" width="19" style="73" customWidth="1"/>
    <col min="1778" max="1778" width="14" style="73" customWidth="1"/>
    <col min="1779" max="1779" width="19.140625" style="73" customWidth="1"/>
    <col min="1780" max="1780" width="15.85546875" style="73" customWidth="1"/>
    <col min="1781" max="1782" width="11.42578125" style="73"/>
    <col min="1783" max="1783" width="12.85546875" style="73" customWidth="1"/>
    <col min="1784" max="1784" width="11.42578125" style="73" customWidth="1"/>
    <col min="1785" max="1785" width="14.42578125" style="73" customWidth="1"/>
    <col min="1786" max="2028" width="11.42578125" style="73"/>
    <col min="2029" max="2029" width="14.42578125" style="73" customWidth="1"/>
    <col min="2030" max="2030" width="38" style="73" customWidth="1"/>
    <col min="2031" max="2031" width="31.42578125" style="73" customWidth="1"/>
    <col min="2032" max="2032" width="21.42578125" style="73" customWidth="1"/>
    <col min="2033" max="2033" width="19" style="73" customWidth="1"/>
    <col min="2034" max="2034" width="14" style="73" customWidth="1"/>
    <col min="2035" max="2035" width="19.140625" style="73" customWidth="1"/>
    <col min="2036" max="2036" width="15.85546875" style="73" customWidth="1"/>
    <col min="2037" max="2038" width="11.42578125" style="73"/>
    <col min="2039" max="2039" width="12.85546875" style="73" customWidth="1"/>
    <col min="2040" max="2040" width="11.42578125" style="73" customWidth="1"/>
    <col min="2041" max="2041" width="14.42578125" style="73" customWidth="1"/>
    <col min="2042" max="2284" width="11.42578125" style="73"/>
    <col min="2285" max="2285" width="14.42578125" style="73" customWidth="1"/>
    <col min="2286" max="2286" width="38" style="73" customWidth="1"/>
    <col min="2287" max="2287" width="31.42578125" style="73" customWidth="1"/>
    <col min="2288" max="2288" width="21.42578125" style="73" customWidth="1"/>
    <col min="2289" max="2289" width="19" style="73" customWidth="1"/>
    <col min="2290" max="2290" width="14" style="73" customWidth="1"/>
    <col min="2291" max="2291" width="19.140625" style="73" customWidth="1"/>
    <col min="2292" max="2292" width="15.85546875" style="73" customWidth="1"/>
    <col min="2293" max="2294" width="11.42578125" style="73"/>
    <col min="2295" max="2295" width="12.85546875" style="73" customWidth="1"/>
    <col min="2296" max="2296" width="11.42578125" style="73" customWidth="1"/>
    <col min="2297" max="2297" width="14.42578125" style="73" customWidth="1"/>
    <col min="2298" max="2540" width="11.42578125" style="73"/>
    <col min="2541" max="2541" width="14.42578125" style="73" customWidth="1"/>
    <col min="2542" max="2542" width="38" style="73" customWidth="1"/>
    <col min="2543" max="2543" width="31.42578125" style="73" customWidth="1"/>
    <col min="2544" max="2544" width="21.42578125" style="73" customWidth="1"/>
    <col min="2545" max="2545" width="19" style="73" customWidth="1"/>
    <col min="2546" max="2546" width="14" style="73" customWidth="1"/>
    <col min="2547" max="2547" width="19.140625" style="73" customWidth="1"/>
    <col min="2548" max="2548" width="15.85546875" style="73" customWidth="1"/>
    <col min="2549" max="2550" width="11.42578125" style="73"/>
    <col min="2551" max="2551" width="12.85546875" style="73" customWidth="1"/>
    <col min="2552" max="2552" width="11.42578125" style="73" customWidth="1"/>
    <col min="2553" max="2553" width="14.42578125" style="73" customWidth="1"/>
    <col min="2554" max="2796" width="11.42578125" style="73"/>
    <col min="2797" max="2797" width="14.42578125" style="73" customWidth="1"/>
    <col min="2798" max="2798" width="38" style="73" customWidth="1"/>
    <col min="2799" max="2799" width="31.42578125" style="73" customWidth="1"/>
    <col min="2800" max="2800" width="21.42578125" style="73" customWidth="1"/>
    <col min="2801" max="2801" width="19" style="73" customWidth="1"/>
    <col min="2802" max="2802" width="14" style="73" customWidth="1"/>
    <col min="2803" max="2803" width="19.140625" style="73" customWidth="1"/>
    <col min="2804" max="2804" width="15.85546875" style="73" customWidth="1"/>
    <col min="2805" max="2806" width="11.42578125" style="73"/>
    <col min="2807" max="2807" width="12.85546875" style="73" customWidth="1"/>
    <col min="2808" max="2808" width="11.42578125" style="73" customWidth="1"/>
    <col min="2809" max="2809" width="14.42578125" style="73" customWidth="1"/>
    <col min="2810" max="3052" width="11.42578125" style="73"/>
    <col min="3053" max="3053" width="14.42578125" style="73" customWidth="1"/>
    <col min="3054" max="3054" width="38" style="73" customWidth="1"/>
    <col min="3055" max="3055" width="31.42578125" style="73" customWidth="1"/>
    <col min="3056" max="3056" width="21.42578125" style="73" customWidth="1"/>
    <col min="3057" max="3057" width="19" style="73" customWidth="1"/>
    <col min="3058" max="3058" width="14" style="73" customWidth="1"/>
    <col min="3059" max="3059" width="19.140625" style="73" customWidth="1"/>
    <col min="3060" max="3060" width="15.85546875" style="73" customWidth="1"/>
    <col min="3061" max="3062" width="11.42578125" style="73"/>
    <col min="3063" max="3063" width="12.85546875" style="73" customWidth="1"/>
    <col min="3064" max="3064" width="11.42578125" style="73" customWidth="1"/>
    <col min="3065" max="3065" width="14.42578125" style="73" customWidth="1"/>
    <col min="3066" max="3308" width="11.42578125" style="73"/>
    <col min="3309" max="3309" width="14.42578125" style="73" customWidth="1"/>
    <col min="3310" max="3310" width="38" style="73" customWidth="1"/>
    <col min="3311" max="3311" width="31.42578125" style="73" customWidth="1"/>
    <col min="3312" max="3312" width="21.42578125" style="73" customWidth="1"/>
    <col min="3313" max="3313" width="19" style="73" customWidth="1"/>
    <col min="3314" max="3314" width="14" style="73" customWidth="1"/>
    <col min="3315" max="3315" width="19.140625" style="73" customWidth="1"/>
    <col min="3316" max="3316" width="15.85546875" style="73" customWidth="1"/>
    <col min="3317" max="3318" width="11.42578125" style="73"/>
    <col min="3319" max="3319" width="12.85546875" style="73" customWidth="1"/>
    <col min="3320" max="3320" width="11.42578125" style="73" customWidth="1"/>
    <col min="3321" max="3321" width="14.42578125" style="73" customWidth="1"/>
    <col min="3322" max="3564" width="11.42578125" style="73"/>
    <col min="3565" max="3565" width="14.42578125" style="73" customWidth="1"/>
    <col min="3566" max="3566" width="38" style="73" customWidth="1"/>
    <col min="3567" max="3567" width="31.42578125" style="73" customWidth="1"/>
    <col min="3568" max="3568" width="21.42578125" style="73" customWidth="1"/>
    <col min="3569" max="3569" width="19" style="73" customWidth="1"/>
    <col min="3570" max="3570" width="14" style="73" customWidth="1"/>
    <col min="3571" max="3571" width="19.140625" style="73" customWidth="1"/>
    <col min="3572" max="3572" width="15.85546875" style="73" customWidth="1"/>
    <col min="3573" max="3574" width="11.42578125" style="73"/>
    <col min="3575" max="3575" width="12.85546875" style="73" customWidth="1"/>
    <col min="3576" max="3576" width="11.42578125" style="73" customWidth="1"/>
    <col min="3577" max="3577" width="14.42578125" style="73" customWidth="1"/>
    <col min="3578" max="3820" width="11.42578125" style="73"/>
    <col min="3821" max="3821" width="14.42578125" style="73" customWidth="1"/>
    <col min="3822" max="3822" width="38" style="73" customWidth="1"/>
    <col min="3823" max="3823" width="31.42578125" style="73" customWidth="1"/>
    <col min="3824" max="3824" width="21.42578125" style="73" customWidth="1"/>
    <col min="3825" max="3825" width="19" style="73" customWidth="1"/>
    <col min="3826" max="3826" width="14" style="73" customWidth="1"/>
    <col min="3827" max="3827" width="19.140625" style="73" customWidth="1"/>
    <col min="3828" max="3828" width="15.85546875" style="73" customWidth="1"/>
    <col min="3829" max="3830" width="11.42578125" style="73"/>
    <col min="3831" max="3831" width="12.85546875" style="73" customWidth="1"/>
    <col min="3832" max="3832" width="11.42578125" style="73" customWidth="1"/>
    <col min="3833" max="3833" width="14.42578125" style="73" customWidth="1"/>
    <col min="3834" max="4076" width="11.42578125" style="73"/>
    <col min="4077" max="4077" width="14.42578125" style="73" customWidth="1"/>
    <col min="4078" max="4078" width="38" style="73" customWidth="1"/>
    <col min="4079" max="4079" width="31.42578125" style="73" customWidth="1"/>
    <col min="4080" max="4080" width="21.42578125" style="73" customWidth="1"/>
    <col min="4081" max="4081" width="19" style="73" customWidth="1"/>
    <col min="4082" max="4082" width="14" style="73" customWidth="1"/>
    <col min="4083" max="4083" width="19.140625" style="73" customWidth="1"/>
    <col min="4084" max="4084" width="15.85546875" style="73" customWidth="1"/>
    <col min="4085" max="4086" width="11.42578125" style="73"/>
    <col min="4087" max="4087" width="12.85546875" style="73" customWidth="1"/>
    <col min="4088" max="4088" width="11.42578125" style="73" customWidth="1"/>
    <col min="4089" max="4089" width="14.42578125" style="73" customWidth="1"/>
    <col min="4090" max="4332" width="11.42578125" style="73"/>
    <col min="4333" max="4333" width="14.42578125" style="73" customWidth="1"/>
    <col min="4334" max="4334" width="38" style="73" customWidth="1"/>
    <col min="4335" max="4335" width="31.42578125" style="73" customWidth="1"/>
    <col min="4336" max="4336" width="21.42578125" style="73" customWidth="1"/>
    <col min="4337" max="4337" width="19" style="73" customWidth="1"/>
    <col min="4338" max="4338" width="14" style="73" customWidth="1"/>
    <col min="4339" max="4339" width="19.140625" style="73" customWidth="1"/>
    <col min="4340" max="4340" width="15.85546875" style="73" customWidth="1"/>
    <col min="4341" max="4342" width="11.42578125" style="73"/>
    <col min="4343" max="4343" width="12.85546875" style="73" customWidth="1"/>
    <col min="4344" max="4344" width="11.42578125" style="73" customWidth="1"/>
    <col min="4345" max="4345" width="14.42578125" style="73" customWidth="1"/>
    <col min="4346" max="4588" width="11.42578125" style="73"/>
    <col min="4589" max="4589" width="14.42578125" style="73" customWidth="1"/>
    <col min="4590" max="4590" width="38" style="73" customWidth="1"/>
    <col min="4591" max="4591" width="31.42578125" style="73" customWidth="1"/>
    <col min="4592" max="4592" width="21.42578125" style="73" customWidth="1"/>
    <col min="4593" max="4593" width="19" style="73" customWidth="1"/>
    <col min="4594" max="4594" width="14" style="73" customWidth="1"/>
    <col min="4595" max="4595" width="19.140625" style="73" customWidth="1"/>
    <col min="4596" max="4596" width="15.85546875" style="73" customWidth="1"/>
    <col min="4597" max="4598" width="11.42578125" style="73"/>
    <col min="4599" max="4599" width="12.85546875" style="73" customWidth="1"/>
    <col min="4600" max="4600" width="11.42578125" style="73" customWidth="1"/>
    <col min="4601" max="4601" width="14.42578125" style="73" customWidth="1"/>
    <col min="4602" max="4844" width="11.42578125" style="73"/>
    <col min="4845" max="4845" width="14.42578125" style="73" customWidth="1"/>
    <col min="4846" max="4846" width="38" style="73" customWidth="1"/>
    <col min="4847" max="4847" width="31.42578125" style="73" customWidth="1"/>
    <col min="4848" max="4848" width="21.42578125" style="73" customWidth="1"/>
    <col min="4849" max="4849" width="19" style="73" customWidth="1"/>
    <col min="4850" max="4850" width="14" style="73" customWidth="1"/>
    <col min="4851" max="4851" width="19.140625" style="73" customWidth="1"/>
    <col min="4852" max="4852" width="15.85546875" style="73" customWidth="1"/>
    <col min="4853" max="4854" width="11.42578125" style="73"/>
    <col min="4855" max="4855" width="12.85546875" style="73" customWidth="1"/>
    <col min="4856" max="4856" width="11.42578125" style="73" customWidth="1"/>
    <col min="4857" max="4857" width="14.42578125" style="73" customWidth="1"/>
    <col min="4858" max="5100" width="11.42578125" style="73"/>
    <col min="5101" max="5101" width="14.42578125" style="73" customWidth="1"/>
    <col min="5102" max="5102" width="38" style="73" customWidth="1"/>
    <col min="5103" max="5103" width="31.42578125" style="73" customWidth="1"/>
    <col min="5104" max="5104" width="21.42578125" style="73" customWidth="1"/>
    <col min="5105" max="5105" width="19" style="73" customWidth="1"/>
    <col min="5106" max="5106" width="14" style="73" customWidth="1"/>
    <col min="5107" max="5107" width="19.140625" style="73" customWidth="1"/>
    <col min="5108" max="5108" width="15.85546875" style="73" customWidth="1"/>
    <col min="5109" max="5110" width="11.42578125" style="73"/>
    <col min="5111" max="5111" width="12.85546875" style="73" customWidth="1"/>
    <col min="5112" max="5112" width="11.42578125" style="73" customWidth="1"/>
    <col min="5113" max="5113" width="14.42578125" style="73" customWidth="1"/>
    <col min="5114" max="5356" width="11.42578125" style="73"/>
    <col min="5357" max="5357" width="14.42578125" style="73" customWidth="1"/>
    <col min="5358" max="5358" width="38" style="73" customWidth="1"/>
    <col min="5359" max="5359" width="31.42578125" style="73" customWidth="1"/>
    <col min="5360" max="5360" width="21.42578125" style="73" customWidth="1"/>
    <col min="5361" max="5361" width="19" style="73" customWidth="1"/>
    <col min="5362" max="5362" width="14" style="73" customWidth="1"/>
    <col min="5363" max="5363" width="19.140625" style="73" customWidth="1"/>
    <col min="5364" max="5364" width="15.85546875" style="73" customWidth="1"/>
    <col min="5365" max="5366" width="11.42578125" style="73"/>
    <col min="5367" max="5367" width="12.85546875" style="73" customWidth="1"/>
    <col min="5368" max="5368" width="11.42578125" style="73" customWidth="1"/>
    <col min="5369" max="5369" width="14.42578125" style="73" customWidth="1"/>
    <col min="5370" max="5612" width="11.42578125" style="73"/>
    <col min="5613" max="5613" width="14.42578125" style="73" customWidth="1"/>
    <col min="5614" max="5614" width="38" style="73" customWidth="1"/>
    <col min="5615" max="5615" width="31.42578125" style="73" customWidth="1"/>
    <col min="5616" max="5616" width="21.42578125" style="73" customWidth="1"/>
    <col min="5617" max="5617" width="19" style="73" customWidth="1"/>
    <col min="5618" max="5618" width="14" style="73" customWidth="1"/>
    <col min="5619" max="5619" width="19.140625" style="73" customWidth="1"/>
    <col min="5620" max="5620" width="15.85546875" style="73" customWidth="1"/>
    <col min="5621" max="5622" width="11.42578125" style="73"/>
    <col min="5623" max="5623" width="12.85546875" style="73" customWidth="1"/>
    <col min="5624" max="5624" width="11.42578125" style="73" customWidth="1"/>
    <col min="5625" max="5625" width="14.42578125" style="73" customWidth="1"/>
    <col min="5626" max="5868" width="11.42578125" style="73"/>
    <col min="5869" max="5869" width="14.42578125" style="73" customWidth="1"/>
    <col min="5870" max="5870" width="38" style="73" customWidth="1"/>
    <col min="5871" max="5871" width="31.42578125" style="73" customWidth="1"/>
    <col min="5872" max="5872" width="21.42578125" style="73" customWidth="1"/>
    <col min="5873" max="5873" width="19" style="73" customWidth="1"/>
    <col min="5874" max="5874" width="14" style="73" customWidth="1"/>
    <col min="5875" max="5875" width="19.140625" style="73" customWidth="1"/>
    <col min="5876" max="5876" width="15.85546875" style="73" customWidth="1"/>
    <col min="5877" max="5878" width="11.42578125" style="73"/>
    <col min="5879" max="5879" width="12.85546875" style="73" customWidth="1"/>
    <col min="5880" max="5880" width="11.42578125" style="73" customWidth="1"/>
    <col min="5881" max="5881" width="14.42578125" style="73" customWidth="1"/>
    <col min="5882" max="6124" width="11.42578125" style="73"/>
    <col min="6125" max="6125" width="14.42578125" style="73" customWidth="1"/>
    <col min="6126" max="6126" width="38" style="73" customWidth="1"/>
    <col min="6127" max="6127" width="31.42578125" style="73" customWidth="1"/>
    <col min="6128" max="6128" width="21.42578125" style="73" customWidth="1"/>
    <col min="6129" max="6129" width="19" style="73" customWidth="1"/>
    <col min="6130" max="6130" width="14" style="73" customWidth="1"/>
    <col min="6131" max="6131" width="19.140625" style="73" customWidth="1"/>
    <col min="6132" max="6132" width="15.85546875" style="73" customWidth="1"/>
    <col min="6133" max="6134" width="11.42578125" style="73"/>
    <col min="6135" max="6135" width="12.85546875" style="73" customWidth="1"/>
    <col min="6136" max="6136" width="11.42578125" style="73" customWidth="1"/>
    <col min="6137" max="6137" width="14.42578125" style="73" customWidth="1"/>
    <col min="6138" max="6380" width="11.42578125" style="73"/>
    <col min="6381" max="6381" width="14.42578125" style="73" customWidth="1"/>
    <col min="6382" max="6382" width="38" style="73" customWidth="1"/>
    <col min="6383" max="6383" width="31.42578125" style="73" customWidth="1"/>
    <col min="6384" max="6384" width="21.42578125" style="73" customWidth="1"/>
    <col min="6385" max="6385" width="19" style="73" customWidth="1"/>
    <col min="6386" max="6386" width="14" style="73" customWidth="1"/>
    <col min="6387" max="6387" width="19.140625" style="73" customWidth="1"/>
    <col min="6388" max="6388" width="15.85546875" style="73" customWidth="1"/>
    <col min="6389" max="6390" width="11.42578125" style="73"/>
    <col min="6391" max="6391" width="12.85546875" style="73" customWidth="1"/>
    <col min="6392" max="6392" width="11.42578125" style="73" customWidth="1"/>
    <col min="6393" max="6393" width="14.42578125" style="73" customWidth="1"/>
    <col min="6394" max="6636" width="11.42578125" style="73"/>
    <col min="6637" max="6637" width="14.42578125" style="73" customWidth="1"/>
    <col min="6638" max="6638" width="38" style="73" customWidth="1"/>
    <col min="6639" max="6639" width="31.42578125" style="73" customWidth="1"/>
    <col min="6640" max="6640" width="21.42578125" style="73" customWidth="1"/>
    <col min="6641" max="6641" width="19" style="73" customWidth="1"/>
    <col min="6642" max="6642" width="14" style="73" customWidth="1"/>
    <col min="6643" max="6643" width="19.140625" style="73" customWidth="1"/>
    <col min="6644" max="6644" width="15.85546875" style="73" customWidth="1"/>
    <col min="6645" max="6646" width="11.42578125" style="73"/>
    <col min="6647" max="6647" width="12.85546875" style="73" customWidth="1"/>
    <col min="6648" max="6648" width="11.42578125" style="73" customWidth="1"/>
    <col min="6649" max="6649" width="14.42578125" style="73" customWidth="1"/>
    <col min="6650" max="6892" width="11.42578125" style="73"/>
    <col min="6893" max="6893" width="14.42578125" style="73" customWidth="1"/>
    <col min="6894" max="6894" width="38" style="73" customWidth="1"/>
    <col min="6895" max="6895" width="31.42578125" style="73" customWidth="1"/>
    <col min="6896" max="6896" width="21.42578125" style="73" customWidth="1"/>
    <col min="6897" max="6897" width="19" style="73" customWidth="1"/>
    <col min="6898" max="6898" width="14" style="73" customWidth="1"/>
    <col min="6899" max="6899" width="19.140625" style="73" customWidth="1"/>
    <col min="6900" max="6900" width="15.85546875" style="73" customWidth="1"/>
    <col min="6901" max="6902" width="11.42578125" style="73"/>
    <col min="6903" max="6903" width="12.85546875" style="73" customWidth="1"/>
    <col min="6904" max="6904" width="11.42578125" style="73" customWidth="1"/>
    <col min="6905" max="6905" width="14.42578125" style="73" customWidth="1"/>
    <col min="6906" max="7148" width="11.42578125" style="73"/>
    <col min="7149" max="7149" width="14.42578125" style="73" customWidth="1"/>
    <col min="7150" max="7150" width="38" style="73" customWidth="1"/>
    <col min="7151" max="7151" width="31.42578125" style="73" customWidth="1"/>
    <col min="7152" max="7152" width="21.42578125" style="73" customWidth="1"/>
    <col min="7153" max="7153" width="19" style="73" customWidth="1"/>
    <col min="7154" max="7154" width="14" style="73" customWidth="1"/>
    <col min="7155" max="7155" width="19.140625" style="73" customWidth="1"/>
    <col min="7156" max="7156" width="15.85546875" style="73" customWidth="1"/>
    <col min="7157" max="7158" width="11.42578125" style="73"/>
    <col min="7159" max="7159" width="12.85546875" style="73" customWidth="1"/>
    <col min="7160" max="7160" width="11.42578125" style="73" customWidth="1"/>
    <col min="7161" max="7161" width="14.42578125" style="73" customWidth="1"/>
    <col min="7162" max="7404" width="11.42578125" style="73"/>
    <col min="7405" max="7405" width="14.42578125" style="73" customWidth="1"/>
    <col min="7406" max="7406" width="38" style="73" customWidth="1"/>
    <col min="7407" max="7407" width="31.42578125" style="73" customWidth="1"/>
    <col min="7408" max="7408" width="21.42578125" style="73" customWidth="1"/>
    <col min="7409" max="7409" width="19" style="73" customWidth="1"/>
    <col min="7410" max="7410" width="14" style="73" customWidth="1"/>
    <col min="7411" max="7411" width="19.140625" style="73" customWidth="1"/>
    <col min="7412" max="7412" width="15.85546875" style="73" customWidth="1"/>
    <col min="7413" max="7414" width="11.42578125" style="73"/>
    <col min="7415" max="7415" width="12.85546875" style="73" customWidth="1"/>
    <col min="7416" max="7416" width="11.42578125" style="73" customWidth="1"/>
    <col min="7417" max="7417" width="14.42578125" style="73" customWidth="1"/>
    <col min="7418" max="7660" width="11.42578125" style="73"/>
    <col min="7661" max="7661" width="14.42578125" style="73" customWidth="1"/>
    <col min="7662" max="7662" width="38" style="73" customWidth="1"/>
    <col min="7663" max="7663" width="31.42578125" style="73" customWidth="1"/>
    <col min="7664" max="7664" width="21.42578125" style="73" customWidth="1"/>
    <col min="7665" max="7665" width="19" style="73" customWidth="1"/>
    <col min="7666" max="7666" width="14" style="73" customWidth="1"/>
    <col min="7667" max="7667" width="19.140625" style="73" customWidth="1"/>
    <col min="7668" max="7668" width="15.85546875" style="73" customWidth="1"/>
    <col min="7669" max="7670" width="11.42578125" style="73"/>
    <col min="7671" max="7671" width="12.85546875" style="73" customWidth="1"/>
    <col min="7672" max="7672" width="11.42578125" style="73" customWidth="1"/>
    <col min="7673" max="7673" width="14.42578125" style="73" customWidth="1"/>
    <col min="7674" max="7916" width="11.42578125" style="73"/>
    <col min="7917" max="7917" width="14.42578125" style="73" customWidth="1"/>
    <col min="7918" max="7918" width="38" style="73" customWidth="1"/>
    <col min="7919" max="7919" width="31.42578125" style="73" customWidth="1"/>
    <col min="7920" max="7920" width="21.42578125" style="73" customWidth="1"/>
    <col min="7921" max="7921" width="19" style="73" customWidth="1"/>
    <col min="7922" max="7922" width="14" style="73" customWidth="1"/>
    <col min="7923" max="7923" width="19.140625" style="73" customWidth="1"/>
    <col min="7924" max="7924" width="15.85546875" style="73" customWidth="1"/>
    <col min="7925" max="7926" width="11.42578125" style="73"/>
    <col min="7927" max="7927" width="12.85546875" style="73" customWidth="1"/>
    <col min="7928" max="7928" width="11.42578125" style="73" customWidth="1"/>
    <col min="7929" max="7929" width="14.42578125" style="73" customWidth="1"/>
    <col min="7930" max="8172" width="11.42578125" style="73"/>
    <col min="8173" max="8173" width="14.42578125" style="73" customWidth="1"/>
    <col min="8174" max="8174" width="38" style="73" customWidth="1"/>
    <col min="8175" max="8175" width="31.42578125" style="73" customWidth="1"/>
    <col min="8176" max="8176" width="21.42578125" style="73" customWidth="1"/>
    <col min="8177" max="8177" width="19" style="73" customWidth="1"/>
    <col min="8178" max="8178" width="14" style="73" customWidth="1"/>
    <col min="8179" max="8179" width="19.140625" style="73" customWidth="1"/>
    <col min="8180" max="8180" width="15.85546875" style="73" customWidth="1"/>
    <col min="8181" max="8182" width="11.42578125" style="73"/>
    <col min="8183" max="8183" width="12.85546875" style="73" customWidth="1"/>
    <col min="8184" max="8184" width="11.42578125" style="73" customWidth="1"/>
    <col min="8185" max="8185" width="14.42578125" style="73" customWidth="1"/>
    <col min="8186" max="8428" width="11.42578125" style="73"/>
    <col min="8429" max="8429" width="14.42578125" style="73" customWidth="1"/>
    <col min="8430" max="8430" width="38" style="73" customWidth="1"/>
    <col min="8431" max="8431" width="31.42578125" style="73" customWidth="1"/>
    <col min="8432" max="8432" width="21.42578125" style="73" customWidth="1"/>
    <col min="8433" max="8433" width="19" style="73" customWidth="1"/>
    <col min="8434" max="8434" width="14" style="73" customWidth="1"/>
    <col min="8435" max="8435" width="19.140625" style="73" customWidth="1"/>
    <col min="8436" max="8436" width="15.85546875" style="73" customWidth="1"/>
    <col min="8437" max="8438" width="11.42578125" style="73"/>
    <col min="8439" max="8439" width="12.85546875" style="73" customWidth="1"/>
    <col min="8440" max="8440" width="11.42578125" style="73" customWidth="1"/>
    <col min="8441" max="8441" width="14.42578125" style="73" customWidth="1"/>
    <col min="8442" max="8684" width="11.42578125" style="73"/>
    <col min="8685" max="8685" width="14.42578125" style="73" customWidth="1"/>
    <col min="8686" max="8686" width="38" style="73" customWidth="1"/>
    <col min="8687" max="8687" width="31.42578125" style="73" customWidth="1"/>
    <col min="8688" max="8688" width="21.42578125" style="73" customWidth="1"/>
    <col min="8689" max="8689" width="19" style="73" customWidth="1"/>
    <col min="8690" max="8690" width="14" style="73" customWidth="1"/>
    <col min="8691" max="8691" width="19.140625" style="73" customWidth="1"/>
    <col min="8692" max="8692" width="15.85546875" style="73" customWidth="1"/>
    <col min="8693" max="8694" width="11.42578125" style="73"/>
    <col min="8695" max="8695" width="12.85546875" style="73" customWidth="1"/>
    <col min="8696" max="8696" width="11.42578125" style="73" customWidth="1"/>
    <col min="8697" max="8697" width="14.42578125" style="73" customWidth="1"/>
    <col min="8698" max="8940" width="11.42578125" style="73"/>
    <col min="8941" max="8941" width="14.42578125" style="73" customWidth="1"/>
    <col min="8942" max="8942" width="38" style="73" customWidth="1"/>
    <col min="8943" max="8943" width="31.42578125" style="73" customWidth="1"/>
    <col min="8944" max="8944" width="21.42578125" style="73" customWidth="1"/>
    <col min="8945" max="8945" width="19" style="73" customWidth="1"/>
    <col min="8946" max="8946" width="14" style="73" customWidth="1"/>
    <col min="8947" max="8947" width="19.140625" style="73" customWidth="1"/>
    <col min="8948" max="8948" width="15.85546875" style="73" customWidth="1"/>
    <col min="8949" max="8950" width="11.42578125" style="73"/>
    <col min="8951" max="8951" width="12.85546875" style="73" customWidth="1"/>
    <col min="8952" max="8952" width="11.42578125" style="73" customWidth="1"/>
    <col min="8953" max="8953" width="14.42578125" style="73" customWidth="1"/>
    <col min="8954" max="9196" width="11.42578125" style="73"/>
    <col min="9197" max="9197" width="14.42578125" style="73" customWidth="1"/>
    <col min="9198" max="9198" width="38" style="73" customWidth="1"/>
    <col min="9199" max="9199" width="31.42578125" style="73" customWidth="1"/>
    <col min="9200" max="9200" width="21.42578125" style="73" customWidth="1"/>
    <col min="9201" max="9201" width="19" style="73" customWidth="1"/>
    <col min="9202" max="9202" width="14" style="73" customWidth="1"/>
    <col min="9203" max="9203" width="19.140625" style="73" customWidth="1"/>
    <col min="9204" max="9204" width="15.85546875" style="73" customWidth="1"/>
    <col min="9205" max="9206" width="11.42578125" style="73"/>
    <col min="9207" max="9207" width="12.85546875" style="73" customWidth="1"/>
    <col min="9208" max="9208" width="11.42578125" style="73" customWidth="1"/>
    <col min="9209" max="9209" width="14.42578125" style="73" customWidth="1"/>
    <col min="9210" max="9452" width="11.42578125" style="73"/>
    <col min="9453" max="9453" width="14.42578125" style="73" customWidth="1"/>
    <col min="9454" max="9454" width="38" style="73" customWidth="1"/>
    <col min="9455" max="9455" width="31.42578125" style="73" customWidth="1"/>
    <col min="9456" max="9456" width="21.42578125" style="73" customWidth="1"/>
    <col min="9457" max="9457" width="19" style="73" customWidth="1"/>
    <col min="9458" max="9458" width="14" style="73" customWidth="1"/>
    <col min="9459" max="9459" width="19.140625" style="73" customWidth="1"/>
    <col min="9460" max="9460" width="15.85546875" style="73" customWidth="1"/>
    <col min="9461" max="9462" width="11.42578125" style="73"/>
    <col min="9463" max="9463" width="12.85546875" style="73" customWidth="1"/>
    <col min="9464" max="9464" width="11.42578125" style="73" customWidth="1"/>
    <col min="9465" max="9465" width="14.42578125" style="73" customWidth="1"/>
    <col min="9466" max="9708" width="11.42578125" style="73"/>
    <col min="9709" max="9709" width="14.42578125" style="73" customWidth="1"/>
    <col min="9710" max="9710" width="38" style="73" customWidth="1"/>
    <col min="9711" max="9711" width="31.42578125" style="73" customWidth="1"/>
    <col min="9712" max="9712" width="21.42578125" style="73" customWidth="1"/>
    <col min="9713" max="9713" width="19" style="73" customWidth="1"/>
    <col min="9714" max="9714" width="14" style="73" customWidth="1"/>
    <col min="9715" max="9715" width="19.140625" style="73" customWidth="1"/>
    <col min="9716" max="9716" width="15.85546875" style="73" customWidth="1"/>
    <col min="9717" max="9718" width="11.42578125" style="73"/>
    <col min="9719" max="9719" width="12.85546875" style="73" customWidth="1"/>
    <col min="9720" max="9720" width="11.42578125" style="73" customWidth="1"/>
    <col min="9721" max="9721" width="14.42578125" style="73" customWidth="1"/>
    <col min="9722" max="9964" width="11.42578125" style="73"/>
    <col min="9965" max="9965" width="14.42578125" style="73" customWidth="1"/>
    <col min="9966" max="9966" width="38" style="73" customWidth="1"/>
    <col min="9967" max="9967" width="31.42578125" style="73" customWidth="1"/>
    <col min="9968" max="9968" width="21.42578125" style="73" customWidth="1"/>
    <col min="9969" max="9969" width="19" style="73" customWidth="1"/>
    <col min="9970" max="9970" width="14" style="73" customWidth="1"/>
    <col min="9971" max="9971" width="19.140625" style="73" customWidth="1"/>
    <col min="9972" max="9972" width="15.85546875" style="73" customWidth="1"/>
    <col min="9973" max="9974" width="11.42578125" style="73"/>
    <col min="9975" max="9975" width="12.85546875" style="73" customWidth="1"/>
    <col min="9976" max="9976" width="11.42578125" style="73" customWidth="1"/>
    <col min="9977" max="9977" width="14.42578125" style="73" customWidth="1"/>
    <col min="9978" max="10220" width="11.42578125" style="73"/>
    <col min="10221" max="10221" width="14.42578125" style="73" customWidth="1"/>
    <col min="10222" max="10222" width="38" style="73" customWidth="1"/>
    <col min="10223" max="10223" width="31.42578125" style="73" customWidth="1"/>
    <col min="10224" max="10224" width="21.42578125" style="73" customWidth="1"/>
    <col min="10225" max="10225" width="19" style="73" customWidth="1"/>
    <col min="10226" max="10226" width="14" style="73" customWidth="1"/>
    <col min="10227" max="10227" width="19.140625" style="73" customWidth="1"/>
    <col min="10228" max="10228" width="15.85546875" style="73" customWidth="1"/>
    <col min="10229" max="10230" width="11.42578125" style="73"/>
    <col min="10231" max="10231" width="12.85546875" style="73" customWidth="1"/>
    <col min="10232" max="10232" width="11.42578125" style="73" customWidth="1"/>
    <col min="10233" max="10233" width="14.42578125" style="73" customWidth="1"/>
    <col min="10234" max="10476" width="11.42578125" style="73"/>
    <col min="10477" max="10477" width="14.42578125" style="73" customWidth="1"/>
    <col min="10478" max="10478" width="38" style="73" customWidth="1"/>
    <col min="10479" max="10479" width="31.42578125" style="73" customWidth="1"/>
    <col min="10480" max="10480" width="21.42578125" style="73" customWidth="1"/>
    <col min="10481" max="10481" width="19" style="73" customWidth="1"/>
    <col min="10482" max="10482" width="14" style="73" customWidth="1"/>
    <col min="10483" max="10483" width="19.140625" style="73" customWidth="1"/>
    <col min="10484" max="10484" width="15.85546875" style="73" customWidth="1"/>
    <col min="10485" max="10486" width="11.42578125" style="73"/>
    <col min="10487" max="10487" width="12.85546875" style="73" customWidth="1"/>
    <col min="10488" max="10488" width="11.42578125" style="73" customWidth="1"/>
    <col min="10489" max="10489" width="14.42578125" style="73" customWidth="1"/>
    <col min="10490" max="10732" width="11.42578125" style="73"/>
    <col min="10733" max="10733" width="14.42578125" style="73" customWidth="1"/>
    <col min="10734" max="10734" width="38" style="73" customWidth="1"/>
    <col min="10735" max="10735" width="31.42578125" style="73" customWidth="1"/>
    <col min="10736" max="10736" width="21.42578125" style="73" customWidth="1"/>
    <col min="10737" max="10737" width="19" style="73" customWidth="1"/>
    <col min="10738" max="10738" width="14" style="73" customWidth="1"/>
    <col min="10739" max="10739" width="19.140625" style="73" customWidth="1"/>
    <col min="10740" max="10740" width="15.85546875" style="73" customWidth="1"/>
    <col min="10741" max="10742" width="11.42578125" style="73"/>
    <col min="10743" max="10743" width="12.85546875" style="73" customWidth="1"/>
    <col min="10744" max="10744" width="11.42578125" style="73" customWidth="1"/>
    <col min="10745" max="10745" width="14.42578125" style="73" customWidth="1"/>
    <col min="10746" max="10988" width="11.42578125" style="73"/>
    <col min="10989" max="10989" width="14.42578125" style="73" customWidth="1"/>
    <col min="10990" max="10990" width="38" style="73" customWidth="1"/>
    <col min="10991" max="10991" width="31.42578125" style="73" customWidth="1"/>
    <col min="10992" max="10992" width="21.42578125" style="73" customWidth="1"/>
    <col min="10993" max="10993" width="19" style="73" customWidth="1"/>
    <col min="10994" max="10994" width="14" style="73" customWidth="1"/>
    <col min="10995" max="10995" width="19.140625" style="73" customWidth="1"/>
    <col min="10996" max="10996" width="15.85546875" style="73" customWidth="1"/>
    <col min="10997" max="10998" width="11.42578125" style="73"/>
    <col min="10999" max="10999" width="12.85546875" style="73" customWidth="1"/>
    <col min="11000" max="11000" width="11.42578125" style="73" customWidth="1"/>
    <col min="11001" max="11001" width="14.42578125" style="73" customWidth="1"/>
    <col min="11002" max="11244" width="11.42578125" style="73"/>
    <col min="11245" max="11245" width="14.42578125" style="73" customWidth="1"/>
    <col min="11246" max="11246" width="38" style="73" customWidth="1"/>
    <col min="11247" max="11247" width="31.42578125" style="73" customWidth="1"/>
    <col min="11248" max="11248" width="21.42578125" style="73" customWidth="1"/>
    <col min="11249" max="11249" width="19" style="73" customWidth="1"/>
    <col min="11250" max="11250" width="14" style="73" customWidth="1"/>
    <col min="11251" max="11251" width="19.140625" style="73" customWidth="1"/>
    <col min="11252" max="11252" width="15.85546875" style="73" customWidth="1"/>
    <col min="11253" max="11254" width="11.42578125" style="73"/>
    <col min="11255" max="11255" width="12.85546875" style="73" customWidth="1"/>
    <col min="11256" max="11256" width="11.42578125" style="73" customWidth="1"/>
    <col min="11257" max="11257" width="14.42578125" style="73" customWidth="1"/>
    <col min="11258" max="11500" width="11.42578125" style="73"/>
    <col min="11501" max="11501" width="14.42578125" style="73" customWidth="1"/>
    <col min="11502" max="11502" width="38" style="73" customWidth="1"/>
    <col min="11503" max="11503" width="31.42578125" style="73" customWidth="1"/>
    <col min="11504" max="11504" width="21.42578125" style="73" customWidth="1"/>
    <col min="11505" max="11505" width="19" style="73" customWidth="1"/>
    <col min="11506" max="11506" width="14" style="73" customWidth="1"/>
    <col min="11507" max="11507" width="19.140625" style="73" customWidth="1"/>
    <col min="11508" max="11508" width="15.85546875" style="73" customWidth="1"/>
    <col min="11509" max="11510" width="11.42578125" style="73"/>
    <col min="11511" max="11511" width="12.85546875" style="73" customWidth="1"/>
    <col min="11512" max="11512" width="11.42578125" style="73" customWidth="1"/>
    <col min="11513" max="11513" width="14.42578125" style="73" customWidth="1"/>
    <col min="11514" max="11756" width="11.42578125" style="73"/>
    <col min="11757" max="11757" width="14.42578125" style="73" customWidth="1"/>
    <col min="11758" max="11758" width="38" style="73" customWidth="1"/>
    <col min="11759" max="11759" width="31.42578125" style="73" customWidth="1"/>
    <col min="11760" max="11760" width="21.42578125" style="73" customWidth="1"/>
    <col min="11761" max="11761" width="19" style="73" customWidth="1"/>
    <col min="11762" max="11762" width="14" style="73" customWidth="1"/>
    <col min="11763" max="11763" width="19.140625" style="73" customWidth="1"/>
    <col min="11764" max="11764" width="15.85546875" style="73" customWidth="1"/>
    <col min="11765" max="11766" width="11.42578125" style="73"/>
    <col min="11767" max="11767" width="12.85546875" style="73" customWidth="1"/>
    <col min="11768" max="11768" width="11.42578125" style="73" customWidth="1"/>
    <col min="11769" max="11769" width="14.42578125" style="73" customWidth="1"/>
    <col min="11770" max="12012" width="11.42578125" style="73"/>
    <col min="12013" max="12013" width="14.42578125" style="73" customWidth="1"/>
    <col min="12014" max="12014" width="38" style="73" customWidth="1"/>
    <col min="12015" max="12015" width="31.42578125" style="73" customWidth="1"/>
    <col min="12016" max="12016" width="21.42578125" style="73" customWidth="1"/>
    <col min="12017" max="12017" width="19" style="73" customWidth="1"/>
    <col min="12018" max="12018" width="14" style="73" customWidth="1"/>
    <col min="12019" max="12019" width="19.140625" style="73" customWidth="1"/>
    <col min="12020" max="12020" width="15.85546875" style="73" customWidth="1"/>
    <col min="12021" max="12022" width="11.42578125" style="73"/>
    <col min="12023" max="12023" width="12.85546875" style="73" customWidth="1"/>
    <col min="12024" max="12024" width="11.42578125" style="73" customWidth="1"/>
    <col min="12025" max="12025" width="14.42578125" style="73" customWidth="1"/>
    <col min="12026" max="12268" width="11.42578125" style="73"/>
    <col min="12269" max="12269" width="14.42578125" style="73" customWidth="1"/>
    <col min="12270" max="12270" width="38" style="73" customWidth="1"/>
    <col min="12271" max="12271" width="31.42578125" style="73" customWidth="1"/>
    <col min="12272" max="12272" width="21.42578125" style="73" customWidth="1"/>
    <col min="12273" max="12273" width="19" style="73" customWidth="1"/>
    <col min="12274" max="12274" width="14" style="73" customWidth="1"/>
    <col min="12275" max="12275" width="19.140625" style="73" customWidth="1"/>
    <col min="12276" max="12276" width="15.85546875" style="73" customWidth="1"/>
    <col min="12277" max="12278" width="11.42578125" style="73"/>
    <col min="12279" max="12279" width="12.85546875" style="73" customWidth="1"/>
    <col min="12280" max="12280" width="11.42578125" style="73" customWidth="1"/>
    <col min="12281" max="12281" width="14.42578125" style="73" customWidth="1"/>
    <col min="12282" max="12524" width="11.42578125" style="73"/>
    <col min="12525" max="12525" width="14.42578125" style="73" customWidth="1"/>
    <col min="12526" max="12526" width="38" style="73" customWidth="1"/>
    <col min="12527" max="12527" width="31.42578125" style="73" customWidth="1"/>
    <col min="12528" max="12528" width="21.42578125" style="73" customWidth="1"/>
    <col min="12529" max="12529" width="19" style="73" customWidth="1"/>
    <col min="12530" max="12530" width="14" style="73" customWidth="1"/>
    <col min="12531" max="12531" width="19.140625" style="73" customWidth="1"/>
    <col min="12532" max="12532" width="15.85546875" style="73" customWidth="1"/>
    <col min="12533" max="12534" width="11.42578125" style="73"/>
    <col min="12535" max="12535" width="12.85546875" style="73" customWidth="1"/>
    <col min="12536" max="12536" width="11.42578125" style="73" customWidth="1"/>
    <col min="12537" max="12537" width="14.42578125" style="73" customWidth="1"/>
    <col min="12538" max="12780" width="11.42578125" style="73"/>
    <col min="12781" max="12781" width="14.42578125" style="73" customWidth="1"/>
    <col min="12782" max="12782" width="38" style="73" customWidth="1"/>
    <col min="12783" max="12783" width="31.42578125" style="73" customWidth="1"/>
    <col min="12784" max="12784" width="21.42578125" style="73" customWidth="1"/>
    <col min="12785" max="12785" width="19" style="73" customWidth="1"/>
    <col min="12786" max="12786" width="14" style="73" customWidth="1"/>
    <col min="12787" max="12787" width="19.140625" style="73" customWidth="1"/>
    <col min="12788" max="12788" width="15.85546875" style="73" customWidth="1"/>
    <col min="12789" max="12790" width="11.42578125" style="73"/>
    <col min="12791" max="12791" width="12.85546875" style="73" customWidth="1"/>
    <col min="12792" max="12792" width="11.42578125" style="73" customWidth="1"/>
    <col min="12793" max="12793" width="14.42578125" style="73" customWidth="1"/>
    <col min="12794" max="13036" width="11.42578125" style="73"/>
    <col min="13037" max="13037" width="14.42578125" style="73" customWidth="1"/>
    <col min="13038" max="13038" width="38" style="73" customWidth="1"/>
    <col min="13039" max="13039" width="31.42578125" style="73" customWidth="1"/>
    <col min="13040" max="13040" width="21.42578125" style="73" customWidth="1"/>
    <col min="13041" max="13041" width="19" style="73" customWidth="1"/>
    <col min="13042" max="13042" width="14" style="73" customWidth="1"/>
    <col min="13043" max="13043" width="19.140625" style="73" customWidth="1"/>
    <col min="13044" max="13044" width="15.85546875" style="73" customWidth="1"/>
    <col min="13045" max="13046" width="11.42578125" style="73"/>
    <col min="13047" max="13047" width="12.85546875" style="73" customWidth="1"/>
    <col min="13048" max="13048" width="11.42578125" style="73" customWidth="1"/>
    <col min="13049" max="13049" width="14.42578125" style="73" customWidth="1"/>
    <col min="13050" max="13292" width="11.42578125" style="73"/>
    <col min="13293" max="13293" width="14.42578125" style="73" customWidth="1"/>
    <col min="13294" max="13294" width="38" style="73" customWidth="1"/>
    <col min="13295" max="13295" width="31.42578125" style="73" customWidth="1"/>
    <col min="13296" max="13296" width="21.42578125" style="73" customWidth="1"/>
    <col min="13297" max="13297" width="19" style="73" customWidth="1"/>
    <col min="13298" max="13298" width="14" style="73" customWidth="1"/>
    <col min="13299" max="13299" width="19.140625" style="73" customWidth="1"/>
    <col min="13300" max="13300" width="15.85546875" style="73" customWidth="1"/>
    <col min="13301" max="13302" width="11.42578125" style="73"/>
    <col min="13303" max="13303" width="12.85546875" style="73" customWidth="1"/>
    <col min="13304" max="13304" width="11.42578125" style="73" customWidth="1"/>
    <col min="13305" max="13305" width="14.42578125" style="73" customWidth="1"/>
    <col min="13306" max="13548" width="11.42578125" style="73"/>
    <col min="13549" max="13549" width="14.42578125" style="73" customWidth="1"/>
    <col min="13550" max="13550" width="38" style="73" customWidth="1"/>
    <col min="13551" max="13551" width="31.42578125" style="73" customWidth="1"/>
    <col min="13552" max="13552" width="21.42578125" style="73" customWidth="1"/>
    <col min="13553" max="13553" width="19" style="73" customWidth="1"/>
    <col min="13554" max="13554" width="14" style="73" customWidth="1"/>
    <col min="13555" max="13555" width="19.140625" style="73" customWidth="1"/>
    <col min="13556" max="13556" width="15.85546875" style="73" customWidth="1"/>
    <col min="13557" max="13558" width="11.42578125" style="73"/>
    <col min="13559" max="13559" width="12.85546875" style="73" customWidth="1"/>
    <col min="13560" max="13560" width="11.42578125" style="73" customWidth="1"/>
    <col min="13561" max="13561" width="14.42578125" style="73" customWidth="1"/>
    <col min="13562" max="13804" width="11.42578125" style="73"/>
    <col min="13805" max="13805" width="14.42578125" style="73" customWidth="1"/>
    <col min="13806" max="13806" width="38" style="73" customWidth="1"/>
    <col min="13807" max="13807" width="31.42578125" style="73" customWidth="1"/>
    <col min="13808" max="13808" width="21.42578125" style="73" customWidth="1"/>
    <col min="13809" max="13809" width="19" style="73" customWidth="1"/>
    <col min="13810" max="13810" width="14" style="73" customWidth="1"/>
    <col min="13811" max="13811" width="19.140625" style="73" customWidth="1"/>
    <col min="13812" max="13812" width="15.85546875" style="73" customWidth="1"/>
    <col min="13813" max="13814" width="11.42578125" style="73"/>
    <col min="13815" max="13815" width="12.85546875" style="73" customWidth="1"/>
    <col min="13816" max="13816" width="11.42578125" style="73" customWidth="1"/>
    <col min="13817" max="13817" width="14.42578125" style="73" customWidth="1"/>
    <col min="13818" max="14060" width="11.42578125" style="73"/>
    <col min="14061" max="14061" width="14.42578125" style="73" customWidth="1"/>
    <col min="14062" max="14062" width="38" style="73" customWidth="1"/>
    <col min="14063" max="14063" width="31.42578125" style="73" customWidth="1"/>
    <col min="14064" max="14064" width="21.42578125" style="73" customWidth="1"/>
    <col min="14065" max="14065" width="19" style="73" customWidth="1"/>
    <col min="14066" max="14066" width="14" style="73" customWidth="1"/>
    <col min="14067" max="14067" width="19.140625" style="73" customWidth="1"/>
    <col min="14068" max="14068" width="15.85546875" style="73" customWidth="1"/>
    <col min="14069" max="14070" width="11.42578125" style="73"/>
    <col min="14071" max="14071" width="12.85546875" style="73" customWidth="1"/>
    <col min="14072" max="14072" width="11.42578125" style="73" customWidth="1"/>
    <col min="14073" max="14073" width="14.42578125" style="73" customWidth="1"/>
    <col min="14074" max="14316" width="11.42578125" style="73"/>
    <col min="14317" max="14317" width="14.42578125" style="73" customWidth="1"/>
    <col min="14318" max="14318" width="38" style="73" customWidth="1"/>
    <col min="14319" max="14319" width="31.42578125" style="73" customWidth="1"/>
    <col min="14320" max="14320" width="21.42578125" style="73" customWidth="1"/>
    <col min="14321" max="14321" width="19" style="73" customWidth="1"/>
    <col min="14322" max="14322" width="14" style="73" customWidth="1"/>
    <col min="14323" max="14323" width="19.140625" style="73" customWidth="1"/>
    <col min="14324" max="14324" width="15.85546875" style="73" customWidth="1"/>
    <col min="14325" max="14326" width="11.42578125" style="73"/>
    <col min="14327" max="14327" width="12.85546875" style="73" customWidth="1"/>
    <col min="14328" max="14328" width="11.42578125" style="73" customWidth="1"/>
    <col min="14329" max="14329" width="14.42578125" style="73" customWidth="1"/>
    <col min="14330" max="14572" width="11.42578125" style="73"/>
    <col min="14573" max="14573" width="14.42578125" style="73" customWidth="1"/>
    <col min="14574" max="14574" width="38" style="73" customWidth="1"/>
    <col min="14575" max="14575" width="31.42578125" style="73" customWidth="1"/>
    <col min="14576" max="14576" width="21.42578125" style="73" customWidth="1"/>
    <col min="14577" max="14577" width="19" style="73" customWidth="1"/>
    <col min="14578" max="14578" width="14" style="73" customWidth="1"/>
    <col min="14579" max="14579" width="19.140625" style="73" customWidth="1"/>
    <col min="14580" max="14580" width="15.85546875" style="73" customWidth="1"/>
    <col min="14581" max="14582" width="11.42578125" style="73"/>
    <col min="14583" max="14583" width="12.85546875" style="73" customWidth="1"/>
    <col min="14584" max="14584" width="11.42578125" style="73" customWidth="1"/>
    <col min="14585" max="14585" width="14.42578125" style="73" customWidth="1"/>
    <col min="14586" max="14828" width="11.42578125" style="73"/>
    <col min="14829" max="14829" width="14.42578125" style="73" customWidth="1"/>
    <col min="14830" max="14830" width="38" style="73" customWidth="1"/>
    <col min="14831" max="14831" width="31.42578125" style="73" customWidth="1"/>
    <col min="14832" max="14832" width="21.42578125" style="73" customWidth="1"/>
    <col min="14833" max="14833" width="19" style="73" customWidth="1"/>
    <col min="14834" max="14834" width="14" style="73" customWidth="1"/>
    <col min="14835" max="14835" width="19.140625" style="73" customWidth="1"/>
    <col min="14836" max="14836" width="15.85546875" style="73" customWidth="1"/>
    <col min="14837" max="14838" width="11.42578125" style="73"/>
    <col min="14839" max="14839" width="12.85546875" style="73" customWidth="1"/>
    <col min="14840" max="14840" width="11.42578125" style="73" customWidth="1"/>
    <col min="14841" max="14841" width="14.42578125" style="73" customWidth="1"/>
    <col min="14842" max="15084" width="11.42578125" style="73"/>
    <col min="15085" max="15085" width="14.42578125" style="73" customWidth="1"/>
    <col min="15086" max="15086" width="38" style="73" customWidth="1"/>
    <col min="15087" max="15087" width="31.42578125" style="73" customWidth="1"/>
    <col min="15088" max="15088" width="21.42578125" style="73" customWidth="1"/>
    <col min="15089" max="15089" width="19" style="73" customWidth="1"/>
    <col min="15090" max="15090" width="14" style="73" customWidth="1"/>
    <col min="15091" max="15091" width="19.140625" style="73" customWidth="1"/>
    <col min="15092" max="15092" width="15.85546875" style="73" customWidth="1"/>
    <col min="15093" max="15094" width="11.42578125" style="73"/>
    <col min="15095" max="15095" width="12.85546875" style="73" customWidth="1"/>
    <col min="15096" max="15096" width="11.42578125" style="73" customWidth="1"/>
    <col min="15097" max="15097" width="14.42578125" style="73" customWidth="1"/>
    <col min="15098" max="15340" width="11.42578125" style="73"/>
    <col min="15341" max="15341" width="14.42578125" style="73" customWidth="1"/>
    <col min="15342" max="15342" width="38" style="73" customWidth="1"/>
    <col min="15343" max="15343" width="31.42578125" style="73" customWidth="1"/>
    <col min="15344" max="15344" width="21.42578125" style="73" customWidth="1"/>
    <col min="15345" max="15345" width="19" style="73" customWidth="1"/>
    <col min="15346" max="15346" width="14" style="73" customWidth="1"/>
    <col min="15347" max="15347" width="19.140625" style="73" customWidth="1"/>
    <col min="15348" max="15348" width="15.85546875" style="73" customWidth="1"/>
    <col min="15349" max="15350" width="11.42578125" style="73"/>
    <col min="15351" max="15351" width="12.85546875" style="73" customWidth="1"/>
    <col min="15352" max="15352" width="11.42578125" style="73" customWidth="1"/>
    <col min="15353" max="15353" width="14.42578125" style="73" customWidth="1"/>
    <col min="15354" max="15596" width="11.42578125" style="73"/>
    <col min="15597" max="15597" width="14.42578125" style="73" customWidth="1"/>
    <col min="15598" max="15598" width="38" style="73" customWidth="1"/>
    <col min="15599" max="15599" width="31.42578125" style="73" customWidth="1"/>
    <col min="15600" max="15600" width="21.42578125" style="73" customWidth="1"/>
    <col min="15601" max="15601" width="19" style="73" customWidth="1"/>
    <col min="15602" max="15602" width="14" style="73" customWidth="1"/>
    <col min="15603" max="15603" width="19.140625" style="73" customWidth="1"/>
    <col min="15604" max="15604" width="15.85546875" style="73" customWidth="1"/>
    <col min="15605" max="15606" width="11.42578125" style="73"/>
    <col min="15607" max="15607" width="12.85546875" style="73" customWidth="1"/>
    <col min="15608" max="15608" width="11.42578125" style="73" customWidth="1"/>
    <col min="15609" max="15609" width="14.42578125" style="73" customWidth="1"/>
    <col min="15610" max="15852" width="11.42578125" style="73"/>
    <col min="15853" max="15853" width="14.42578125" style="73" customWidth="1"/>
    <col min="15854" max="15854" width="38" style="73" customWidth="1"/>
    <col min="15855" max="15855" width="31.42578125" style="73" customWidth="1"/>
    <col min="15856" max="15856" width="21.42578125" style="73" customWidth="1"/>
    <col min="15857" max="15857" width="19" style="73" customWidth="1"/>
    <col min="15858" max="15858" width="14" style="73" customWidth="1"/>
    <col min="15859" max="15859" width="19.140625" style="73" customWidth="1"/>
    <col min="15860" max="15860" width="15.85546875" style="73" customWidth="1"/>
    <col min="15861" max="15862" width="11.42578125" style="73"/>
    <col min="15863" max="15863" width="12.85546875" style="73" customWidth="1"/>
    <col min="15864" max="15864" width="11.42578125" style="73" customWidth="1"/>
    <col min="15865" max="15865" width="14.42578125" style="73" customWidth="1"/>
    <col min="15866" max="16108" width="11.42578125" style="73"/>
    <col min="16109" max="16109" width="14.42578125" style="73" customWidth="1"/>
    <col min="16110" max="16110" width="38" style="73" customWidth="1"/>
    <col min="16111" max="16111" width="31.42578125" style="73" customWidth="1"/>
    <col min="16112" max="16112" width="21.42578125" style="73" customWidth="1"/>
    <col min="16113" max="16113" width="19" style="73" customWidth="1"/>
    <col min="16114" max="16114" width="14" style="73" customWidth="1"/>
    <col min="16115" max="16115" width="19.140625" style="73" customWidth="1"/>
    <col min="16116" max="16116" width="15.85546875" style="73" customWidth="1"/>
    <col min="16117" max="16118" width="11.42578125" style="73"/>
    <col min="16119" max="16119" width="12.85546875" style="73" customWidth="1"/>
    <col min="16120" max="16120" width="11.42578125" style="73" customWidth="1"/>
    <col min="16121" max="16121" width="14.42578125" style="73" customWidth="1"/>
    <col min="16122" max="16384" width="11.42578125" style="73"/>
  </cols>
  <sheetData>
    <row r="1" spans="1:12" s="69" customFormat="1" ht="76.5" customHeight="1" x14ac:dyDescent="0.25">
      <c r="A1" s="112" t="s">
        <v>243</v>
      </c>
      <c r="B1" s="112"/>
      <c r="C1" s="112"/>
      <c r="D1" s="112"/>
      <c r="E1" s="112"/>
      <c r="F1" s="112"/>
      <c r="G1" s="112"/>
      <c r="H1" s="113"/>
      <c r="I1" s="67"/>
      <c r="J1" s="68"/>
      <c r="K1" s="68"/>
      <c r="L1" s="68"/>
    </row>
    <row r="2" spans="1:12" s="69" customFormat="1" ht="21.95" customHeight="1" x14ac:dyDescent="0.25">
      <c r="A2" s="111" t="s">
        <v>130</v>
      </c>
      <c r="B2" s="111"/>
      <c r="C2" s="111"/>
      <c r="D2" s="111"/>
      <c r="E2" s="111"/>
      <c r="F2" s="111"/>
      <c r="G2" s="111"/>
      <c r="H2" s="111"/>
      <c r="I2" s="67"/>
      <c r="J2" s="67"/>
      <c r="K2" s="68"/>
      <c r="L2" s="68"/>
    </row>
    <row r="3" spans="1:12" s="69" customFormat="1" ht="56.25" customHeight="1" x14ac:dyDescent="0.25">
      <c r="A3" s="64" t="s">
        <v>151</v>
      </c>
      <c r="B3" s="63" t="s">
        <v>152</v>
      </c>
      <c r="C3" s="63" t="s">
        <v>148</v>
      </c>
      <c r="D3" s="63" t="s">
        <v>149</v>
      </c>
      <c r="E3" s="64" t="s">
        <v>153</v>
      </c>
      <c r="F3" s="64" t="s">
        <v>252</v>
      </c>
      <c r="G3" s="64" t="s">
        <v>261</v>
      </c>
      <c r="H3" s="64" t="s">
        <v>135</v>
      </c>
      <c r="I3" s="67"/>
      <c r="J3" s="68"/>
      <c r="K3" s="68"/>
      <c r="L3" s="68"/>
    </row>
    <row r="4" spans="1:12" ht="108" customHeight="1" x14ac:dyDescent="0.25">
      <c r="A4" s="56" t="s">
        <v>187</v>
      </c>
      <c r="B4" s="83">
        <v>1</v>
      </c>
      <c r="C4" s="66" t="s">
        <v>195</v>
      </c>
      <c r="D4" s="66" t="s">
        <v>185</v>
      </c>
      <c r="E4" s="103">
        <v>43190</v>
      </c>
      <c r="F4" s="86">
        <v>1</v>
      </c>
      <c r="G4" s="98" t="s">
        <v>226</v>
      </c>
      <c r="H4" s="98" t="s">
        <v>240</v>
      </c>
      <c r="I4" s="70"/>
      <c r="J4" s="71"/>
      <c r="K4" s="71"/>
    </row>
    <row r="5" spans="1:12" ht="108" customHeight="1" x14ac:dyDescent="0.25">
      <c r="A5" s="56" t="s">
        <v>188</v>
      </c>
      <c r="B5" s="94">
        <v>1</v>
      </c>
      <c r="C5" s="66" t="s">
        <v>196</v>
      </c>
      <c r="D5" s="66" t="s">
        <v>184</v>
      </c>
      <c r="E5" s="103">
        <v>43280</v>
      </c>
      <c r="F5" s="86">
        <v>0</v>
      </c>
      <c r="G5" s="96" t="s">
        <v>260</v>
      </c>
      <c r="H5" s="98" t="s">
        <v>224</v>
      </c>
      <c r="I5" s="74"/>
      <c r="J5" s="75"/>
      <c r="K5" s="75"/>
    </row>
    <row r="6" spans="1:12" ht="194.25" customHeight="1" x14ac:dyDescent="0.25">
      <c r="A6" s="56" t="s">
        <v>189</v>
      </c>
      <c r="B6" s="94">
        <v>1</v>
      </c>
      <c r="C6" s="66" t="s">
        <v>197</v>
      </c>
      <c r="D6" s="66" t="s">
        <v>184</v>
      </c>
      <c r="E6" s="103">
        <v>43465</v>
      </c>
      <c r="F6" s="86">
        <v>0.08</v>
      </c>
      <c r="G6" s="96" t="s">
        <v>236</v>
      </c>
      <c r="H6" s="98" t="s">
        <v>275</v>
      </c>
    </row>
    <row r="7" spans="1:12" ht="279.75" customHeight="1" x14ac:dyDescent="0.25">
      <c r="A7" s="56" t="s">
        <v>190</v>
      </c>
      <c r="B7" s="94">
        <v>1</v>
      </c>
      <c r="C7" s="66" t="s">
        <v>198</v>
      </c>
      <c r="D7" s="66" t="s">
        <v>203</v>
      </c>
      <c r="E7" s="103">
        <v>43465</v>
      </c>
      <c r="F7" s="86">
        <v>0.25</v>
      </c>
      <c r="G7" s="96" t="s">
        <v>237</v>
      </c>
      <c r="H7" s="98" t="s">
        <v>275</v>
      </c>
    </row>
    <row r="8" spans="1:12" ht="163.5" customHeight="1" x14ac:dyDescent="0.25">
      <c r="A8" s="56" t="s">
        <v>191</v>
      </c>
      <c r="B8" s="94">
        <v>1</v>
      </c>
      <c r="C8" s="66" t="s">
        <v>199</v>
      </c>
      <c r="D8" s="66" t="s">
        <v>204</v>
      </c>
      <c r="E8" s="103">
        <v>43465</v>
      </c>
      <c r="F8" s="86">
        <v>0</v>
      </c>
      <c r="G8" s="96" t="s">
        <v>274</v>
      </c>
      <c r="H8" s="96" t="s">
        <v>270</v>
      </c>
    </row>
    <row r="9" spans="1:12" ht="163.5" customHeight="1" x14ac:dyDescent="0.25">
      <c r="A9" s="56" t="s">
        <v>192</v>
      </c>
      <c r="B9" s="83">
        <v>1</v>
      </c>
      <c r="C9" s="66" t="s">
        <v>200</v>
      </c>
      <c r="D9" s="66" t="s">
        <v>138</v>
      </c>
      <c r="E9" s="103">
        <v>43356</v>
      </c>
      <c r="F9" s="86">
        <v>1</v>
      </c>
      <c r="G9" s="98" t="s">
        <v>259</v>
      </c>
      <c r="H9" s="98" t="s">
        <v>240</v>
      </c>
    </row>
    <row r="10" spans="1:12" ht="108" customHeight="1" x14ac:dyDescent="0.25">
      <c r="A10" s="56" t="s">
        <v>193</v>
      </c>
      <c r="B10" s="83">
        <v>1</v>
      </c>
      <c r="C10" s="66" t="s">
        <v>201</v>
      </c>
      <c r="D10" s="66" t="s">
        <v>205</v>
      </c>
      <c r="E10" s="103">
        <v>43343</v>
      </c>
      <c r="F10" s="86">
        <v>0</v>
      </c>
      <c r="G10" s="96" t="s">
        <v>258</v>
      </c>
      <c r="H10" s="96" t="s">
        <v>270</v>
      </c>
    </row>
    <row r="11" spans="1:12" ht="108" customHeight="1" x14ac:dyDescent="0.25">
      <c r="A11" s="56" t="s">
        <v>194</v>
      </c>
      <c r="B11" s="83">
        <v>3</v>
      </c>
      <c r="C11" s="66" t="s">
        <v>202</v>
      </c>
      <c r="D11" s="66" t="s">
        <v>206</v>
      </c>
      <c r="E11" s="103">
        <v>43465</v>
      </c>
      <c r="F11" s="97">
        <v>0.33300000000000002</v>
      </c>
      <c r="G11" s="98" t="s">
        <v>247</v>
      </c>
      <c r="H11" s="99" t="s">
        <v>241</v>
      </c>
    </row>
    <row r="12" spans="1:12" ht="18.75" customHeight="1" x14ac:dyDescent="0.25">
      <c r="C12" s="78"/>
      <c r="D12" s="78"/>
      <c r="F12" s="106">
        <f>AVERAGE(F4:F11)</f>
        <v>0.33287500000000003</v>
      </c>
    </row>
    <row r="13" spans="1:12" ht="54" customHeight="1" x14ac:dyDescent="0.25">
      <c r="F13" s="80"/>
    </row>
    <row r="14" spans="1:12" ht="54" customHeight="1" x14ac:dyDescent="0.25"/>
    <row r="15" spans="1:12" ht="54" customHeight="1" x14ac:dyDescent="0.25"/>
    <row r="16" spans="1:12" ht="54" customHeight="1" x14ac:dyDescent="0.25"/>
    <row r="17" spans="9:12" ht="54" customHeight="1" x14ac:dyDescent="0.25"/>
    <row r="18" spans="9:12" ht="54" customHeight="1" x14ac:dyDescent="0.25"/>
    <row r="19" spans="9:12" ht="54" customHeight="1" x14ac:dyDescent="0.25"/>
    <row r="20" spans="9:12" ht="24" customHeight="1" x14ac:dyDescent="0.25">
      <c r="I20" s="74"/>
      <c r="J20" s="75"/>
      <c r="K20" s="75"/>
      <c r="L20" s="75"/>
    </row>
    <row r="21" spans="9:12" ht="54" customHeight="1" x14ac:dyDescent="0.25"/>
    <row r="22" spans="9:12" ht="54" customHeight="1" x14ac:dyDescent="0.25"/>
    <row r="23" spans="9:12" ht="54" customHeight="1" x14ac:dyDescent="0.25"/>
    <row r="24" spans="9:12" ht="54" customHeight="1" x14ac:dyDescent="0.25"/>
    <row r="25" spans="9:12" ht="54" customHeight="1" x14ac:dyDescent="0.25"/>
    <row r="26" spans="9:12" ht="54" customHeight="1" x14ac:dyDescent="0.25"/>
    <row r="27" spans="9:12" ht="54" customHeight="1" x14ac:dyDescent="0.25"/>
    <row r="28" spans="9:12" ht="54" customHeight="1" x14ac:dyDescent="0.25"/>
    <row r="29" spans="9:12" ht="23.25" customHeight="1" x14ac:dyDescent="0.25"/>
    <row r="30" spans="9:12" ht="23.25" customHeight="1" x14ac:dyDescent="0.25"/>
    <row r="31" spans="9:12" ht="23.25" customHeight="1" x14ac:dyDescent="0.25"/>
    <row r="34" ht="14.1" customHeight="1" x14ac:dyDescent="0.25"/>
  </sheetData>
  <sheetProtection formatCells="0" formatColumns="0" formatRows="0" insertColumns="0" insertRows="0" insertHyperlinks="0" deleteColumns="0" deleteRows="0" sort="0" autoFilter="0" pivotTables="0"/>
  <mergeCells count="2">
    <mergeCell ref="A2:H2"/>
    <mergeCell ref="A1:H1"/>
  </mergeCells>
  <printOptions horizontalCentered="1"/>
  <pageMargins left="0.19685039370078741" right="0.19685039370078741" top="0.39370078740157483" bottom="0.51181102362204722" header="0.31496062992125984" footer="0.31496062992125984"/>
  <pageSetup paperSize="5" scale="63"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50" workbookViewId="0">
      <pane ySplit="3" topLeftCell="A7" activePane="bottomLeft" state="frozen"/>
      <selection sqref="A1:J1"/>
      <selection pane="bottomLeft" sqref="A1:H1"/>
    </sheetView>
  </sheetViews>
  <sheetFormatPr baseColWidth="10" defaultColWidth="11.42578125" defaultRowHeight="12.75" x14ac:dyDescent="0.25"/>
  <cols>
    <col min="1" max="1" width="22.28515625" style="73" customWidth="1"/>
    <col min="2" max="2" width="11" style="65" customWidth="1"/>
    <col min="3" max="3" width="15.140625" style="65" customWidth="1"/>
    <col min="4" max="4" width="18.42578125" style="65" customWidth="1"/>
    <col min="5" max="5" width="17.140625" style="78" bestFit="1" customWidth="1"/>
    <col min="6" max="6" width="17.28515625" style="78" customWidth="1"/>
    <col min="7" max="7" width="36.42578125" style="73" customWidth="1"/>
    <col min="8" max="8" width="45.85546875" style="77" customWidth="1"/>
    <col min="9" max="9" width="24.42578125" style="76" customWidth="1"/>
    <col min="10" max="10" width="13.42578125" style="72" bestFit="1" customWidth="1"/>
    <col min="11" max="11" width="12.42578125" style="72" bestFit="1" customWidth="1"/>
    <col min="12" max="12" width="11.42578125" style="72"/>
    <col min="13" max="236" width="11.42578125" style="73"/>
    <col min="237" max="237" width="14.42578125" style="73" customWidth="1"/>
    <col min="238" max="238" width="38" style="73" customWidth="1"/>
    <col min="239" max="239" width="31.42578125" style="73" customWidth="1"/>
    <col min="240" max="240" width="21.42578125" style="73" customWidth="1"/>
    <col min="241" max="241" width="19" style="73" customWidth="1"/>
    <col min="242" max="242" width="14" style="73" customWidth="1"/>
    <col min="243" max="243" width="19.140625" style="73" customWidth="1"/>
    <col min="244" max="244" width="15.85546875" style="73" customWidth="1"/>
    <col min="245" max="246" width="11.42578125" style="73"/>
    <col min="247" max="247" width="12.85546875" style="73" customWidth="1"/>
    <col min="248" max="248" width="11.42578125" style="73" customWidth="1"/>
    <col min="249" max="249" width="14.42578125" style="73" customWidth="1"/>
    <col min="250" max="492" width="11.42578125" style="73"/>
    <col min="493" max="493" width="14.42578125" style="73" customWidth="1"/>
    <col min="494" max="494" width="38" style="73" customWidth="1"/>
    <col min="495" max="495" width="31.42578125" style="73" customWidth="1"/>
    <col min="496" max="496" width="21.42578125" style="73" customWidth="1"/>
    <col min="497" max="497" width="19" style="73" customWidth="1"/>
    <col min="498" max="498" width="14" style="73" customWidth="1"/>
    <col min="499" max="499" width="19.140625" style="73" customWidth="1"/>
    <col min="500" max="500" width="15.85546875" style="73" customWidth="1"/>
    <col min="501" max="502" width="11.42578125" style="73"/>
    <col min="503" max="503" width="12.85546875" style="73" customWidth="1"/>
    <col min="504" max="504" width="11.42578125" style="73" customWidth="1"/>
    <col min="505" max="505" width="14.42578125" style="73" customWidth="1"/>
    <col min="506" max="748" width="11.42578125" style="73"/>
    <col min="749" max="749" width="14.42578125" style="73" customWidth="1"/>
    <col min="750" max="750" width="38" style="73" customWidth="1"/>
    <col min="751" max="751" width="31.42578125" style="73" customWidth="1"/>
    <col min="752" max="752" width="21.42578125" style="73" customWidth="1"/>
    <col min="753" max="753" width="19" style="73" customWidth="1"/>
    <col min="754" max="754" width="14" style="73" customWidth="1"/>
    <col min="755" max="755" width="19.140625" style="73" customWidth="1"/>
    <col min="756" max="756" width="15.85546875" style="73" customWidth="1"/>
    <col min="757" max="758" width="11.42578125" style="73"/>
    <col min="759" max="759" width="12.85546875" style="73" customWidth="1"/>
    <col min="760" max="760" width="11.42578125" style="73" customWidth="1"/>
    <col min="761" max="761" width="14.42578125" style="73" customWidth="1"/>
    <col min="762" max="1004" width="11.42578125" style="73"/>
    <col min="1005" max="1005" width="14.42578125" style="73" customWidth="1"/>
    <col min="1006" max="1006" width="38" style="73" customWidth="1"/>
    <col min="1007" max="1007" width="31.42578125" style="73" customWidth="1"/>
    <col min="1008" max="1008" width="21.42578125" style="73" customWidth="1"/>
    <col min="1009" max="1009" width="19" style="73" customWidth="1"/>
    <col min="1010" max="1010" width="14" style="73" customWidth="1"/>
    <col min="1011" max="1011" width="19.140625" style="73" customWidth="1"/>
    <col min="1012" max="1012" width="15.85546875" style="73" customWidth="1"/>
    <col min="1013" max="1014" width="11.42578125" style="73"/>
    <col min="1015" max="1015" width="12.85546875" style="73" customWidth="1"/>
    <col min="1016" max="1016" width="11.42578125" style="73" customWidth="1"/>
    <col min="1017" max="1017" width="14.42578125" style="73" customWidth="1"/>
    <col min="1018" max="1260" width="11.42578125" style="73"/>
    <col min="1261" max="1261" width="14.42578125" style="73" customWidth="1"/>
    <col min="1262" max="1262" width="38" style="73" customWidth="1"/>
    <col min="1263" max="1263" width="31.42578125" style="73" customWidth="1"/>
    <col min="1264" max="1264" width="21.42578125" style="73" customWidth="1"/>
    <col min="1265" max="1265" width="19" style="73" customWidth="1"/>
    <col min="1266" max="1266" width="14" style="73" customWidth="1"/>
    <col min="1267" max="1267" width="19.140625" style="73" customWidth="1"/>
    <col min="1268" max="1268" width="15.85546875" style="73" customWidth="1"/>
    <col min="1269" max="1270" width="11.42578125" style="73"/>
    <col min="1271" max="1271" width="12.85546875" style="73" customWidth="1"/>
    <col min="1272" max="1272" width="11.42578125" style="73" customWidth="1"/>
    <col min="1273" max="1273" width="14.42578125" style="73" customWidth="1"/>
    <col min="1274" max="1516" width="11.42578125" style="73"/>
    <col min="1517" max="1517" width="14.42578125" style="73" customWidth="1"/>
    <col min="1518" max="1518" width="38" style="73" customWidth="1"/>
    <col min="1519" max="1519" width="31.42578125" style="73" customWidth="1"/>
    <col min="1520" max="1520" width="21.42578125" style="73" customWidth="1"/>
    <col min="1521" max="1521" width="19" style="73" customWidth="1"/>
    <col min="1522" max="1522" width="14" style="73" customWidth="1"/>
    <col min="1523" max="1523" width="19.140625" style="73" customWidth="1"/>
    <col min="1524" max="1524" width="15.85546875" style="73" customWidth="1"/>
    <col min="1525" max="1526" width="11.42578125" style="73"/>
    <col min="1527" max="1527" width="12.85546875" style="73" customWidth="1"/>
    <col min="1528" max="1528" width="11.42578125" style="73" customWidth="1"/>
    <col min="1529" max="1529" width="14.42578125" style="73" customWidth="1"/>
    <col min="1530" max="1772" width="11.42578125" style="73"/>
    <col min="1773" max="1773" width="14.42578125" style="73" customWidth="1"/>
    <col min="1774" max="1774" width="38" style="73" customWidth="1"/>
    <col min="1775" max="1775" width="31.42578125" style="73" customWidth="1"/>
    <col min="1776" max="1776" width="21.42578125" style="73" customWidth="1"/>
    <col min="1777" max="1777" width="19" style="73" customWidth="1"/>
    <col min="1778" max="1778" width="14" style="73" customWidth="1"/>
    <col min="1779" max="1779" width="19.140625" style="73" customWidth="1"/>
    <col min="1780" max="1780" width="15.85546875" style="73" customWidth="1"/>
    <col min="1781" max="1782" width="11.42578125" style="73"/>
    <col min="1783" max="1783" width="12.85546875" style="73" customWidth="1"/>
    <col min="1784" max="1784" width="11.42578125" style="73" customWidth="1"/>
    <col min="1785" max="1785" width="14.42578125" style="73" customWidth="1"/>
    <col min="1786" max="2028" width="11.42578125" style="73"/>
    <col min="2029" max="2029" width="14.42578125" style="73" customWidth="1"/>
    <col min="2030" max="2030" width="38" style="73" customWidth="1"/>
    <col min="2031" max="2031" width="31.42578125" style="73" customWidth="1"/>
    <col min="2032" max="2032" width="21.42578125" style="73" customWidth="1"/>
    <col min="2033" max="2033" width="19" style="73" customWidth="1"/>
    <col min="2034" max="2034" width="14" style="73" customWidth="1"/>
    <col min="2035" max="2035" width="19.140625" style="73" customWidth="1"/>
    <col min="2036" max="2036" width="15.85546875" style="73" customWidth="1"/>
    <col min="2037" max="2038" width="11.42578125" style="73"/>
    <col min="2039" max="2039" width="12.85546875" style="73" customWidth="1"/>
    <col min="2040" max="2040" width="11.42578125" style="73" customWidth="1"/>
    <col min="2041" max="2041" width="14.42578125" style="73" customWidth="1"/>
    <col min="2042" max="2284" width="11.42578125" style="73"/>
    <col min="2285" max="2285" width="14.42578125" style="73" customWidth="1"/>
    <col min="2286" max="2286" width="38" style="73" customWidth="1"/>
    <col min="2287" max="2287" width="31.42578125" style="73" customWidth="1"/>
    <col min="2288" max="2288" width="21.42578125" style="73" customWidth="1"/>
    <col min="2289" max="2289" width="19" style="73" customWidth="1"/>
    <col min="2290" max="2290" width="14" style="73" customWidth="1"/>
    <col min="2291" max="2291" width="19.140625" style="73" customWidth="1"/>
    <col min="2292" max="2292" width="15.85546875" style="73" customWidth="1"/>
    <col min="2293" max="2294" width="11.42578125" style="73"/>
    <col min="2295" max="2295" width="12.85546875" style="73" customWidth="1"/>
    <col min="2296" max="2296" width="11.42578125" style="73" customWidth="1"/>
    <col min="2297" max="2297" width="14.42578125" style="73" customWidth="1"/>
    <col min="2298" max="2540" width="11.42578125" style="73"/>
    <col min="2541" max="2541" width="14.42578125" style="73" customWidth="1"/>
    <col min="2542" max="2542" width="38" style="73" customWidth="1"/>
    <col min="2543" max="2543" width="31.42578125" style="73" customWidth="1"/>
    <col min="2544" max="2544" width="21.42578125" style="73" customWidth="1"/>
    <col min="2545" max="2545" width="19" style="73" customWidth="1"/>
    <col min="2546" max="2546" width="14" style="73" customWidth="1"/>
    <col min="2547" max="2547" width="19.140625" style="73" customWidth="1"/>
    <col min="2548" max="2548" width="15.85546875" style="73" customWidth="1"/>
    <col min="2549" max="2550" width="11.42578125" style="73"/>
    <col min="2551" max="2551" width="12.85546875" style="73" customWidth="1"/>
    <col min="2552" max="2552" width="11.42578125" style="73" customWidth="1"/>
    <col min="2553" max="2553" width="14.42578125" style="73" customWidth="1"/>
    <col min="2554" max="2796" width="11.42578125" style="73"/>
    <col min="2797" max="2797" width="14.42578125" style="73" customWidth="1"/>
    <col min="2798" max="2798" width="38" style="73" customWidth="1"/>
    <col min="2799" max="2799" width="31.42578125" style="73" customWidth="1"/>
    <col min="2800" max="2800" width="21.42578125" style="73" customWidth="1"/>
    <col min="2801" max="2801" width="19" style="73" customWidth="1"/>
    <col min="2802" max="2802" width="14" style="73" customWidth="1"/>
    <col min="2803" max="2803" width="19.140625" style="73" customWidth="1"/>
    <col min="2804" max="2804" width="15.85546875" style="73" customWidth="1"/>
    <col min="2805" max="2806" width="11.42578125" style="73"/>
    <col min="2807" max="2807" width="12.85546875" style="73" customWidth="1"/>
    <col min="2808" max="2808" width="11.42578125" style="73" customWidth="1"/>
    <col min="2809" max="2809" width="14.42578125" style="73" customWidth="1"/>
    <col min="2810" max="3052" width="11.42578125" style="73"/>
    <col min="3053" max="3053" width="14.42578125" style="73" customWidth="1"/>
    <col min="3054" max="3054" width="38" style="73" customWidth="1"/>
    <col min="3055" max="3055" width="31.42578125" style="73" customWidth="1"/>
    <col min="3056" max="3056" width="21.42578125" style="73" customWidth="1"/>
    <col min="3057" max="3057" width="19" style="73" customWidth="1"/>
    <col min="3058" max="3058" width="14" style="73" customWidth="1"/>
    <col min="3059" max="3059" width="19.140625" style="73" customWidth="1"/>
    <col min="3060" max="3060" width="15.85546875" style="73" customWidth="1"/>
    <col min="3061" max="3062" width="11.42578125" style="73"/>
    <col min="3063" max="3063" width="12.85546875" style="73" customWidth="1"/>
    <col min="3064" max="3064" width="11.42578125" style="73" customWidth="1"/>
    <col min="3065" max="3065" width="14.42578125" style="73" customWidth="1"/>
    <col min="3066" max="3308" width="11.42578125" style="73"/>
    <col min="3309" max="3309" width="14.42578125" style="73" customWidth="1"/>
    <col min="3310" max="3310" width="38" style="73" customWidth="1"/>
    <col min="3311" max="3311" width="31.42578125" style="73" customWidth="1"/>
    <col min="3312" max="3312" width="21.42578125" style="73" customWidth="1"/>
    <col min="3313" max="3313" width="19" style="73" customWidth="1"/>
    <col min="3314" max="3314" width="14" style="73" customWidth="1"/>
    <col min="3315" max="3315" width="19.140625" style="73" customWidth="1"/>
    <col min="3316" max="3316" width="15.85546875" style="73" customWidth="1"/>
    <col min="3317" max="3318" width="11.42578125" style="73"/>
    <col min="3319" max="3319" width="12.85546875" style="73" customWidth="1"/>
    <col min="3320" max="3320" width="11.42578125" style="73" customWidth="1"/>
    <col min="3321" max="3321" width="14.42578125" style="73" customWidth="1"/>
    <col min="3322" max="3564" width="11.42578125" style="73"/>
    <col min="3565" max="3565" width="14.42578125" style="73" customWidth="1"/>
    <col min="3566" max="3566" width="38" style="73" customWidth="1"/>
    <col min="3567" max="3567" width="31.42578125" style="73" customWidth="1"/>
    <col min="3568" max="3568" width="21.42578125" style="73" customWidth="1"/>
    <col min="3569" max="3569" width="19" style="73" customWidth="1"/>
    <col min="3570" max="3570" width="14" style="73" customWidth="1"/>
    <col min="3571" max="3571" width="19.140625" style="73" customWidth="1"/>
    <col min="3572" max="3572" width="15.85546875" style="73" customWidth="1"/>
    <col min="3573" max="3574" width="11.42578125" style="73"/>
    <col min="3575" max="3575" width="12.85546875" style="73" customWidth="1"/>
    <col min="3576" max="3576" width="11.42578125" style="73" customWidth="1"/>
    <col min="3577" max="3577" width="14.42578125" style="73" customWidth="1"/>
    <col min="3578" max="3820" width="11.42578125" style="73"/>
    <col min="3821" max="3821" width="14.42578125" style="73" customWidth="1"/>
    <col min="3822" max="3822" width="38" style="73" customWidth="1"/>
    <col min="3823" max="3823" width="31.42578125" style="73" customWidth="1"/>
    <col min="3824" max="3824" width="21.42578125" style="73" customWidth="1"/>
    <col min="3825" max="3825" width="19" style="73" customWidth="1"/>
    <col min="3826" max="3826" width="14" style="73" customWidth="1"/>
    <col min="3827" max="3827" width="19.140625" style="73" customWidth="1"/>
    <col min="3828" max="3828" width="15.85546875" style="73" customWidth="1"/>
    <col min="3829" max="3830" width="11.42578125" style="73"/>
    <col min="3831" max="3831" width="12.85546875" style="73" customWidth="1"/>
    <col min="3832" max="3832" width="11.42578125" style="73" customWidth="1"/>
    <col min="3833" max="3833" width="14.42578125" style="73" customWidth="1"/>
    <col min="3834" max="4076" width="11.42578125" style="73"/>
    <col min="4077" max="4077" width="14.42578125" style="73" customWidth="1"/>
    <col min="4078" max="4078" width="38" style="73" customWidth="1"/>
    <col min="4079" max="4079" width="31.42578125" style="73" customWidth="1"/>
    <col min="4080" max="4080" width="21.42578125" style="73" customWidth="1"/>
    <col min="4081" max="4081" width="19" style="73" customWidth="1"/>
    <col min="4082" max="4082" width="14" style="73" customWidth="1"/>
    <col min="4083" max="4083" width="19.140625" style="73" customWidth="1"/>
    <col min="4084" max="4084" width="15.85546875" style="73" customWidth="1"/>
    <col min="4085" max="4086" width="11.42578125" style="73"/>
    <col min="4087" max="4087" width="12.85546875" style="73" customWidth="1"/>
    <col min="4088" max="4088" width="11.42578125" style="73" customWidth="1"/>
    <col min="4089" max="4089" width="14.42578125" style="73" customWidth="1"/>
    <col min="4090" max="4332" width="11.42578125" style="73"/>
    <col min="4333" max="4333" width="14.42578125" style="73" customWidth="1"/>
    <col min="4334" max="4334" width="38" style="73" customWidth="1"/>
    <col min="4335" max="4335" width="31.42578125" style="73" customWidth="1"/>
    <col min="4336" max="4336" width="21.42578125" style="73" customWidth="1"/>
    <col min="4337" max="4337" width="19" style="73" customWidth="1"/>
    <col min="4338" max="4338" width="14" style="73" customWidth="1"/>
    <col min="4339" max="4339" width="19.140625" style="73" customWidth="1"/>
    <col min="4340" max="4340" width="15.85546875" style="73" customWidth="1"/>
    <col min="4341" max="4342" width="11.42578125" style="73"/>
    <col min="4343" max="4343" width="12.85546875" style="73" customWidth="1"/>
    <col min="4344" max="4344" width="11.42578125" style="73" customWidth="1"/>
    <col min="4345" max="4345" width="14.42578125" style="73" customWidth="1"/>
    <col min="4346" max="4588" width="11.42578125" style="73"/>
    <col min="4589" max="4589" width="14.42578125" style="73" customWidth="1"/>
    <col min="4590" max="4590" width="38" style="73" customWidth="1"/>
    <col min="4591" max="4591" width="31.42578125" style="73" customWidth="1"/>
    <col min="4592" max="4592" width="21.42578125" style="73" customWidth="1"/>
    <col min="4593" max="4593" width="19" style="73" customWidth="1"/>
    <col min="4594" max="4594" width="14" style="73" customWidth="1"/>
    <col min="4595" max="4595" width="19.140625" style="73" customWidth="1"/>
    <col min="4596" max="4596" width="15.85546875" style="73" customWidth="1"/>
    <col min="4597" max="4598" width="11.42578125" style="73"/>
    <col min="4599" max="4599" width="12.85546875" style="73" customWidth="1"/>
    <col min="4600" max="4600" width="11.42578125" style="73" customWidth="1"/>
    <col min="4601" max="4601" width="14.42578125" style="73" customWidth="1"/>
    <col min="4602" max="4844" width="11.42578125" style="73"/>
    <col min="4845" max="4845" width="14.42578125" style="73" customWidth="1"/>
    <col min="4846" max="4846" width="38" style="73" customWidth="1"/>
    <col min="4847" max="4847" width="31.42578125" style="73" customWidth="1"/>
    <col min="4848" max="4848" width="21.42578125" style="73" customWidth="1"/>
    <col min="4849" max="4849" width="19" style="73" customWidth="1"/>
    <col min="4850" max="4850" width="14" style="73" customWidth="1"/>
    <col min="4851" max="4851" width="19.140625" style="73" customWidth="1"/>
    <col min="4852" max="4852" width="15.85546875" style="73" customWidth="1"/>
    <col min="4853" max="4854" width="11.42578125" style="73"/>
    <col min="4855" max="4855" width="12.85546875" style="73" customWidth="1"/>
    <col min="4856" max="4856" width="11.42578125" style="73" customWidth="1"/>
    <col min="4857" max="4857" width="14.42578125" style="73" customWidth="1"/>
    <col min="4858" max="5100" width="11.42578125" style="73"/>
    <col min="5101" max="5101" width="14.42578125" style="73" customWidth="1"/>
    <col min="5102" max="5102" width="38" style="73" customWidth="1"/>
    <col min="5103" max="5103" width="31.42578125" style="73" customWidth="1"/>
    <col min="5104" max="5104" width="21.42578125" style="73" customWidth="1"/>
    <col min="5105" max="5105" width="19" style="73" customWidth="1"/>
    <col min="5106" max="5106" width="14" style="73" customWidth="1"/>
    <col min="5107" max="5107" width="19.140625" style="73" customWidth="1"/>
    <col min="5108" max="5108" width="15.85546875" style="73" customWidth="1"/>
    <col min="5109" max="5110" width="11.42578125" style="73"/>
    <col min="5111" max="5111" width="12.85546875" style="73" customWidth="1"/>
    <col min="5112" max="5112" width="11.42578125" style="73" customWidth="1"/>
    <col min="5113" max="5113" width="14.42578125" style="73" customWidth="1"/>
    <col min="5114" max="5356" width="11.42578125" style="73"/>
    <col min="5357" max="5357" width="14.42578125" style="73" customWidth="1"/>
    <col min="5358" max="5358" width="38" style="73" customWidth="1"/>
    <col min="5359" max="5359" width="31.42578125" style="73" customWidth="1"/>
    <col min="5360" max="5360" width="21.42578125" style="73" customWidth="1"/>
    <col min="5361" max="5361" width="19" style="73" customWidth="1"/>
    <col min="5362" max="5362" width="14" style="73" customWidth="1"/>
    <col min="5363" max="5363" width="19.140625" style="73" customWidth="1"/>
    <col min="5364" max="5364" width="15.85546875" style="73" customWidth="1"/>
    <col min="5365" max="5366" width="11.42578125" style="73"/>
    <col min="5367" max="5367" width="12.85546875" style="73" customWidth="1"/>
    <col min="5368" max="5368" width="11.42578125" style="73" customWidth="1"/>
    <col min="5369" max="5369" width="14.42578125" style="73" customWidth="1"/>
    <col min="5370" max="5612" width="11.42578125" style="73"/>
    <col min="5613" max="5613" width="14.42578125" style="73" customWidth="1"/>
    <col min="5614" max="5614" width="38" style="73" customWidth="1"/>
    <col min="5615" max="5615" width="31.42578125" style="73" customWidth="1"/>
    <col min="5616" max="5616" width="21.42578125" style="73" customWidth="1"/>
    <col min="5617" max="5617" width="19" style="73" customWidth="1"/>
    <col min="5618" max="5618" width="14" style="73" customWidth="1"/>
    <col min="5619" max="5619" width="19.140625" style="73" customWidth="1"/>
    <col min="5620" max="5620" width="15.85546875" style="73" customWidth="1"/>
    <col min="5621" max="5622" width="11.42578125" style="73"/>
    <col min="5623" max="5623" width="12.85546875" style="73" customWidth="1"/>
    <col min="5624" max="5624" width="11.42578125" style="73" customWidth="1"/>
    <col min="5625" max="5625" width="14.42578125" style="73" customWidth="1"/>
    <col min="5626" max="5868" width="11.42578125" style="73"/>
    <col min="5869" max="5869" width="14.42578125" style="73" customWidth="1"/>
    <col min="5870" max="5870" width="38" style="73" customWidth="1"/>
    <col min="5871" max="5871" width="31.42578125" style="73" customWidth="1"/>
    <col min="5872" max="5872" width="21.42578125" style="73" customWidth="1"/>
    <col min="5873" max="5873" width="19" style="73" customWidth="1"/>
    <col min="5874" max="5874" width="14" style="73" customWidth="1"/>
    <col min="5875" max="5875" width="19.140625" style="73" customWidth="1"/>
    <col min="5876" max="5876" width="15.85546875" style="73" customWidth="1"/>
    <col min="5877" max="5878" width="11.42578125" style="73"/>
    <col min="5879" max="5879" width="12.85546875" style="73" customWidth="1"/>
    <col min="5880" max="5880" width="11.42578125" style="73" customWidth="1"/>
    <col min="5881" max="5881" width="14.42578125" style="73" customWidth="1"/>
    <col min="5882" max="6124" width="11.42578125" style="73"/>
    <col min="6125" max="6125" width="14.42578125" style="73" customWidth="1"/>
    <col min="6126" max="6126" width="38" style="73" customWidth="1"/>
    <col min="6127" max="6127" width="31.42578125" style="73" customWidth="1"/>
    <col min="6128" max="6128" width="21.42578125" style="73" customWidth="1"/>
    <col min="6129" max="6129" width="19" style="73" customWidth="1"/>
    <col min="6130" max="6130" width="14" style="73" customWidth="1"/>
    <col min="6131" max="6131" width="19.140625" style="73" customWidth="1"/>
    <col min="6132" max="6132" width="15.85546875" style="73" customWidth="1"/>
    <col min="6133" max="6134" width="11.42578125" style="73"/>
    <col min="6135" max="6135" width="12.85546875" style="73" customWidth="1"/>
    <col min="6136" max="6136" width="11.42578125" style="73" customWidth="1"/>
    <col min="6137" max="6137" width="14.42578125" style="73" customWidth="1"/>
    <col min="6138" max="6380" width="11.42578125" style="73"/>
    <col min="6381" max="6381" width="14.42578125" style="73" customWidth="1"/>
    <col min="6382" max="6382" width="38" style="73" customWidth="1"/>
    <col min="6383" max="6383" width="31.42578125" style="73" customWidth="1"/>
    <col min="6384" max="6384" width="21.42578125" style="73" customWidth="1"/>
    <col min="6385" max="6385" width="19" style="73" customWidth="1"/>
    <col min="6386" max="6386" width="14" style="73" customWidth="1"/>
    <col min="6387" max="6387" width="19.140625" style="73" customWidth="1"/>
    <col min="6388" max="6388" width="15.85546875" style="73" customWidth="1"/>
    <col min="6389" max="6390" width="11.42578125" style="73"/>
    <col min="6391" max="6391" width="12.85546875" style="73" customWidth="1"/>
    <col min="6392" max="6392" width="11.42578125" style="73" customWidth="1"/>
    <col min="6393" max="6393" width="14.42578125" style="73" customWidth="1"/>
    <col min="6394" max="6636" width="11.42578125" style="73"/>
    <col min="6637" max="6637" width="14.42578125" style="73" customWidth="1"/>
    <col min="6638" max="6638" width="38" style="73" customWidth="1"/>
    <col min="6639" max="6639" width="31.42578125" style="73" customWidth="1"/>
    <col min="6640" max="6640" width="21.42578125" style="73" customWidth="1"/>
    <col min="6641" max="6641" width="19" style="73" customWidth="1"/>
    <col min="6642" max="6642" width="14" style="73" customWidth="1"/>
    <col min="6643" max="6643" width="19.140625" style="73" customWidth="1"/>
    <col min="6644" max="6644" width="15.85546875" style="73" customWidth="1"/>
    <col min="6645" max="6646" width="11.42578125" style="73"/>
    <col min="6647" max="6647" width="12.85546875" style="73" customWidth="1"/>
    <col min="6648" max="6648" width="11.42578125" style="73" customWidth="1"/>
    <col min="6649" max="6649" width="14.42578125" style="73" customWidth="1"/>
    <col min="6650" max="6892" width="11.42578125" style="73"/>
    <col min="6893" max="6893" width="14.42578125" style="73" customWidth="1"/>
    <col min="6894" max="6894" width="38" style="73" customWidth="1"/>
    <col min="6895" max="6895" width="31.42578125" style="73" customWidth="1"/>
    <col min="6896" max="6896" width="21.42578125" style="73" customWidth="1"/>
    <col min="6897" max="6897" width="19" style="73" customWidth="1"/>
    <col min="6898" max="6898" width="14" style="73" customWidth="1"/>
    <col min="6899" max="6899" width="19.140625" style="73" customWidth="1"/>
    <col min="6900" max="6900" width="15.85546875" style="73" customWidth="1"/>
    <col min="6901" max="6902" width="11.42578125" style="73"/>
    <col min="6903" max="6903" width="12.85546875" style="73" customWidth="1"/>
    <col min="6904" max="6904" width="11.42578125" style="73" customWidth="1"/>
    <col min="6905" max="6905" width="14.42578125" style="73" customWidth="1"/>
    <col min="6906" max="7148" width="11.42578125" style="73"/>
    <col min="7149" max="7149" width="14.42578125" style="73" customWidth="1"/>
    <col min="7150" max="7150" width="38" style="73" customWidth="1"/>
    <col min="7151" max="7151" width="31.42578125" style="73" customWidth="1"/>
    <col min="7152" max="7152" width="21.42578125" style="73" customWidth="1"/>
    <col min="7153" max="7153" width="19" style="73" customWidth="1"/>
    <col min="7154" max="7154" width="14" style="73" customWidth="1"/>
    <col min="7155" max="7155" width="19.140625" style="73" customWidth="1"/>
    <col min="7156" max="7156" width="15.85546875" style="73" customWidth="1"/>
    <col min="7157" max="7158" width="11.42578125" style="73"/>
    <col min="7159" max="7159" width="12.85546875" style="73" customWidth="1"/>
    <col min="7160" max="7160" width="11.42578125" style="73" customWidth="1"/>
    <col min="7161" max="7161" width="14.42578125" style="73" customWidth="1"/>
    <col min="7162" max="7404" width="11.42578125" style="73"/>
    <col min="7405" max="7405" width="14.42578125" style="73" customWidth="1"/>
    <col min="7406" max="7406" width="38" style="73" customWidth="1"/>
    <col min="7407" max="7407" width="31.42578125" style="73" customWidth="1"/>
    <col min="7408" max="7408" width="21.42578125" style="73" customWidth="1"/>
    <col min="7409" max="7409" width="19" style="73" customWidth="1"/>
    <col min="7410" max="7410" width="14" style="73" customWidth="1"/>
    <col min="7411" max="7411" width="19.140625" style="73" customWidth="1"/>
    <col min="7412" max="7412" width="15.85546875" style="73" customWidth="1"/>
    <col min="7413" max="7414" width="11.42578125" style="73"/>
    <col min="7415" max="7415" width="12.85546875" style="73" customWidth="1"/>
    <col min="7416" max="7416" width="11.42578125" style="73" customWidth="1"/>
    <col min="7417" max="7417" width="14.42578125" style="73" customWidth="1"/>
    <col min="7418" max="7660" width="11.42578125" style="73"/>
    <col min="7661" max="7661" width="14.42578125" style="73" customWidth="1"/>
    <col min="7662" max="7662" width="38" style="73" customWidth="1"/>
    <col min="7663" max="7663" width="31.42578125" style="73" customWidth="1"/>
    <col min="7664" max="7664" width="21.42578125" style="73" customWidth="1"/>
    <col min="7665" max="7665" width="19" style="73" customWidth="1"/>
    <col min="7666" max="7666" width="14" style="73" customWidth="1"/>
    <col min="7667" max="7667" width="19.140625" style="73" customWidth="1"/>
    <col min="7668" max="7668" width="15.85546875" style="73" customWidth="1"/>
    <col min="7669" max="7670" width="11.42578125" style="73"/>
    <col min="7671" max="7671" width="12.85546875" style="73" customWidth="1"/>
    <col min="7672" max="7672" width="11.42578125" style="73" customWidth="1"/>
    <col min="7673" max="7673" width="14.42578125" style="73" customWidth="1"/>
    <col min="7674" max="7916" width="11.42578125" style="73"/>
    <col min="7917" max="7917" width="14.42578125" style="73" customWidth="1"/>
    <col min="7918" max="7918" width="38" style="73" customWidth="1"/>
    <col min="7919" max="7919" width="31.42578125" style="73" customWidth="1"/>
    <col min="7920" max="7920" width="21.42578125" style="73" customWidth="1"/>
    <col min="7921" max="7921" width="19" style="73" customWidth="1"/>
    <col min="7922" max="7922" width="14" style="73" customWidth="1"/>
    <col min="7923" max="7923" width="19.140625" style="73" customWidth="1"/>
    <col min="7924" max="7924" width="15.85546875" style="73" customWidth="1"/>
    <col min="7925" max="7926" width="11.42578125" style="73"/>
    <col min="7927" max="7927" width="12.85546875" style="73" customWidth="1"/>
    <col min="7928" max="7928" width="11.42578125" style="73" customWidth="1"/>
    <col min="7929" max="7929" width="14.42578125" style="73" customWidth="1"/>
    <col min="7930" max="8172" width="11.42578125" style="73"/>
    <col min="8173" max="8173" width="14.42578125" style="73" customWidth="1"/>
    <col min="8174" max="8174" width="38" style="73" customWidth="1"/>
    <col min="8175" max="8175" width="31.42578125" style="73" customWidth="1"/>
    <col min="8176" max="8176" width="21.42578125" style="73" customWidth="1"/>
    <col min="8177" max="8177" width="19" style="73" customWidth="1"/>
    <col min="8178" max="8178" width="14" style="73" customWidth="1"/>
    <col min="8179" max="8179" width="19.140625" style="73" customWidth="1"/>
    <col min="8180" max="8180" width="15.85546875" style="73" customWidth="1"/>
    <col min="8181" max="8182" width="11.42578125" style="73"/>
    <col min="8183" max="8183" width="12.85546875" style="73" customWidth="1"/>
    <col min="8184" max="8184" width="11.42578125" style="73" customWidth="1"/>
    <col min="8185" max="8185" width="14.42578125" style="73" customWidth="1"/>
    <col min="8186" max="8428" width="11.42578125" style="73"/>
    <col min="8429" max="8429" width="14.42578125" style="73" customWidth="1"/>
    <col min="8430" max="8430" width="38" style="73" customWidth="1"/>
    <col min="8431" max="8431" width="31.42578125" style="73" customWidth="1"/>
    <col min="8432" max="8432" width="21.42578125" style="73" customWidth="1"/>
    <col min="8433" max="8433" width="19" style="73" customWidth="1"/>
    <col min="8434" max="8434" width="14" style="73" customWidth="1"/>
    <col min="8435" max="8435" width="19.140625" style="73" customWidth="1"/>
    <col min="8436" max="8436" width="15.85546875" style="73" customWidth="1"/>
    <col min="8437" max="8438" width="11.42578125" style="73"/>
    <col min="8439" max="8439" width="12.85546875" style="73" customWidth="1"/>
    <col min="8440" max="8440" width="11.42578125" style="73" customWidth="1"/>
    <col min="8441" max="8441" width="14.42578125" style="73" customWidth="1"/>
    <col min="8442" max="8684" width="11.42578125" style="73"/>
    <col min="8685" max="8685" width="14.42578125" style="73" customWidth="1"/>
    <col min="8686" max="8686" width="38" style="73" customWidth="1"/>
    <col min="8687" max="8687" width="31.42578125" style="73" customWidth="1"/>
    <col min="8688" max="8688" width="21.42578125" style="73" customWidth="1"/>
    <col min="8689" max="8689" width="19" style="73" customWidth="1"/>
    <col min="8690" max="8690" width="14" style="73" customWidth="1"/>
    <col min="8691" max="8691" width="19.140625" style="73" customWidth="1"/>
    <col min="8692" max="8692" width="15.85546875" style="73" customWidth="1"/>
    <col min="8693" max="8694" width="11.42578125" style="73"/>
    <col min="8695" max="8695" width="12.85546875" style="73" customWidth="1"/>
    <col min="8696" max="8696" width="11.42578125" style="73" customWidth="1"/>
    <col min="8697" max="8697" width="14.42578125" style="73" customWidth="1"/>
    <col min="8698" max="8940" width="11.42578125" style="73"/>
    <col min="8941" max="8941" width="14.42578125" style="73" customWidth="1"/>
    <col min="8942" max="8942" width="38" style="73" customWidth="1"/>
    <col min="8943" max="8943" width="31.42578125" style="73" customWidth="1"/>
    <col min="8944" max="8944" width="21.42578125" style="73" customWidth="1"/>
    <col min="8945" max="8945" width="19" style="73" customWidth="1"/>
    <col min="8946" max="8946" width="14" style="73" customWidth="1"/>
    <col min="8947" max="8947" width="19.140625" style="73" customWidth="1"/>
    <col min="8948" max="8948" width="15.85546875" style="73" customWidth="1"/>
    <col min="8949" max="8950" width="11.42578125" style="73"/>
    <col min="8951" max="8951" width="12.85546875" style="73" customWidth="1"/>
    <col min="8952" max="8952" width="11.42578125" style="73" customWidth="1"/>
    <col min="8953" max="8953" width="14.42578125" style="73" customWidth="1"/>
    <col min="8954" max="9196" width="11.42578125" style="73"/>
    <col min="9197" max="9197" width="14.42578125" style="73" customWidth="1"/>
    <col min="9198" max="9198" width="38" style="73" customWidth="1"/>
    <col min="9199" max="9199" width="31.42578125" style="73" customWidth="1"/>
    <col min="9200" max="9200" width="21.42578125" style="73" customWidth="1"/>
    <col min="9201" max="9201" width="19" style="73" customWidth="1"/>
    <col min="9202" max="9202" width="14" style="73" customWidth="1"/>
    <col min="9203" max="9203" width="19.140625" style="73" customWidth="1"/>
    <col min="9204" max="9204" width="15.85546875" style="73" customWidth="1"/>
    <col min="9205" max="9206" width="11.42578125" style="73"/>
    <col min="9207" max="9207" width="12.85546875" style="73" customWidth="1"/>
    <col min="9208" max="9208" width="11.42578125" style="73" customWidth="1"/>
    <col min="9209" max="9209" width="14.42578125" style="73" customWidth="1"/>
    <col min="9210" max="9452" width="11.42578125" style="73"/>
    <col min="9453" max="9453" width="14.42578125" style="73" customWidth="1"/>
    <col min="9454" max="9454" width="38" style="73" customWidth="1"/>
    <col min="9455" max="9455" width="31.42578125" style="73" customWidth="1"/>
    <col min="9456" max="9456" width="21.42578125" style="73" customWidth="1"/>
    <col min="9457" max="9457" width="19" style="73" customWidth="1"/>
    <col min="9458" max="9458" width="14" style="73" customWidth="1"/>
    <col min="9459" max="9459" width="19.140625" style="73" customWidth="1"/>
    <col min="9460" max="9460" width="15.85546875" style="73" customWidth="1"/>
    <col min="9461" max="9462" width="11.42578125" style="73"/>
    <col min="9463" max="9463" width="12.85546875" style="73" customWidth="1"/>
    <col min="9464" max="9464" width="11.42578125" style="73" customWidth="1"/>
    <col min="9465" max="9465" width="14.42578125" style="73" customWidth="1"/>
    <col min="9466" max="9708" width="11.42578125" style="73"/>
    <col min="9709" max="9709" width="14.42578125" style="73" customWidth="1"/>
    <col min="9710" max="9710" width="38" style="73" customWidth="1"/>
    <col min="9711" max="9711" width="31.42578125" style="73" customWidth="1"/>
    <col min="9712" max="9712" width="21.42578125" style="73" customWidth="1"/>
    <col min="9713" max="9713" width="19" style="73" customWidth="1"/>
    <col min="9714" max="9714" width="14" style="73" customWidth="1"/>
    <col min="9715" max="9715" width="19.140625" style="73" customWidth="1"/>
    <col min="9716" max="9716" width="15.85546875" style="73" customWidth="1"/>
    <col min="9717" max="9718" width="11.42578125" style="73"/>
    <col min="9719" max="9719" width="12.85546875" style="73" customWidth="1"/>
    <col min="9720" max="9720" width="11.42578125" style="73" customWidth="1"/>
    <col min="9721" max="9721" width="14.42578125" style="73" customWidth="1"/>
    <col min="9722" max="9964" width="11.42578125" style="73"/>
    <col min="9965" max="9965" width="14.42578125" style="73" customWidth="1"/>
    <col min="9966" max="9966" width="38" style="73" customWidth="1"/>
    <col min="9967" max="9967" width="31.42578125" style="73" customWidth="1"/>
    <col min="9968" max="9968" width="21.42578125" style="73" customWidth="1"/>
    <col min="9969" max="9969" width="19" style="73" customWidth="1"/>
    <col min="9970" max="9970" width="14" style="73" customWidth="1"/>
    <col min="9971" max="9971" width="19.140625" style="73" customWidth="1"/>
    <col min="9972" max="9972" width="15.85546875" style="73" customWidth="1"/>
    <col min="9973" max="9974" width="11.42578125" style="73"/>
    <col min="9975" max="9975" width="12.85546875" style="73" customWidth="1"/>
    <col min="9976" max="9976" width="11.42578125" style="73" customWidth="1"/>
    <col min="9977" max="9977" width="14.42578125" style="73" customWidth="1"/>
    <col min="9978" max="10220" width="11.42578125" style="73"/>
    <col min="10221" max="10221" width="14.42578125" style="73" customWidth="1"/>
    <col min="10222" max="10222" width="38" style="73" customWidth="1"/>
    <col min="10223" max="10223" width="31.42578125" style="73" customWidth="1"/>
    <col min="10224" max="10224" width="21.42578125" style="73" customWidth="1"/>
    <col min="10225" max="10225" width="19" style="73" customWidth="1"/>
    <col min="10226" max="10226" width="14" style="73" customWidth="1"/>
    <col min="10227" max="10227" width="19.140625" style="73" customWidth="1"/>
    <col min="10228" max="10228" width="15.85546875" style="73" customWidth="1"/>
    <col min="10229" max="10230" width="11.42578125" style="73"/>
    <col min="10231" max="10231" width="12.85546875" style="73" customWidth="1"/>
    <col min="10232" max="10232" width="11.42578125" style="73" customWidth="1"/>
    <col min="10233" max="10233" width="14.42578125" style="73" customWidth="1"/>
    <col min="10234" max="10476" width="11.42578125" style="73"/>
    <col min="10477" max="10477" width="14.42578125" style="73" customWidth="1"/>
    <col min="10478" max="10478" width="38" style="73" customWidth="1"/>
    <col min="10479" max="10479" width="31.42578125" style="73" customWidth="1"/>
    <col min="10480" max="10480" width="21.42578125" style="73" customWidth="1"/>
    <col min="10481" max="10481" width="19" style="73" customWidth="1"/>
    <col min="10482" max="10482" width="14" style="73" customWidth="1"/>
    <col min="10483" max="10483" width="19.140625" style="73" customWidth="1"/>
    <col min="10484" max="10484" width="15.85546875" style="73" customWidth="1"/>
    <col min="10485" max="10486" width="11.42578125" style="73"/>
    <col min="10487" max="10487" width="12.85546875" style="73" customWidth="1"/>
    <col min="10488" max="10488" width="11.42578125" style="73" customWidth="1"/>
    <col min="10489" max="10489" width="14.42578125" style="73" customWidth="1"/>
    <col min="10490" max="10732" width="11.42578125" style="73"/>
    <col min="10733" max="10733" width="14.42578125" style="73" customWidth="1"/>
    <col min="10734" max="10734" width="38" style="73" customWidth="1"/>
    <col min="10735" max="10735" width="31.42578125" style="73" customWidth="1"/>
    <col min="10736" max="10736" width="21.42578125" style="73" customWidth="1"/>
    <col min="10737" max="10737" width="19" style="73" customWidth="1"/>
    <col min="10738" max="10738" width="14" style="73" customWidth="1"/>
    <col min="10739" max="10739" width="19.140625" style="73" customWidth="1"/>
    <col min="10740" max="10740" width="15.85546875" style="73" customWidth="1"/>
    <col min="10741" max="10742" width="11.42578125" style="73"/>
    <col min="10743" max="10743" width="12.85546875" style="73" customWidth="1"/>
    <col min="10744" max="10744" width="11.42578125" style="73" customWidth="1"/>
    <col min="10745" max="10745" width="14.42578125" style="73" customWidth="1"/>
    <col min="10746" max="10988" width="11.42578125" style="73"/>
    <col min="10989" max="10989" width="14.42578125" style="73" customWidth="1"/>
    <col min="10990" max="10990" width="38" style="73" customWidth="1"/>
    <col min="10991" max="10991" width="31.42578125" style="73" customWidth="1"/>
    <col min="10992" max="10992" width="21.42578125" style="73" customWidth="1"/>
    <col min="10993" max="10993" width="19" style="73" customWidth="1"/>
    <col min="10994" max="10994" width="14" style="73" customWidth="1"/>
    <col min="10995" max="10995" width="19.140625" style="73" customWidth="1"/>
    <col min="10996" max="10996" width="15.85546875" style="73" customWidth="1"/>
    <col min="10997" max="10998" width="11.42578125" style="73"/>
    <col min="10999" max="10999" width="12.85546875" style="73" customWidth="1"/>
    <col min="11000" max="11000" width="11.42578125" style="73" customWidth="1"/>
    <col min="11001" max="11001" width="14.42578125" style="73" customWidth="1"/>
    <col min="11002" max="11244" width="11.42578125" style="73"/>
    <col min="11245" max="11245" width="14.42578125" style="73" customWidth="1"/>
    <col min="11246" max="11246" width="38" style="73" customWidth="1"/>
    <col min="11247" max="11247" width="31.42578125" style="73" customWidth="1"/>
    <col min="11248" max="11248" width="21.42578125" style="73" customWidth="1"/>
    <col min="11249" max="11249" width="19" style="73" customWidth="1"/>
    <col min="11250" max="11250" width="14" style="73" customWidth="1"/>
    <col min="11251" max="11251" width="19.140625" style="73" customWidth="1"/>
    <col min="11252" max="11252" width="15.85546875" style="73" customWidth="1"/>
    <col min="11253" max="11254" width="11.42578125" style="73"/>
    <col min="11255" max="11255" width="12.85546875" style="73" customWidth="1"/>
    <col min="11256" max="11256" width="11.42578125" style="73" customWidth="1"/>
    <col min="11257" max="11257" width="14.42578125" style="73" customWidth="1"/>
    <col min="11258" max="11500" width="11.42578125" style="73"/>
    <col min="11501" max="11501" width="14.42578125" style="73" customWidth="1"/>
    <col min="11502" max="11502" width="38" style="73" customWidth="1"/>
    <col min="11503" max="11503" width="31.42578125" style="73" customWidth="1"/>
    <col min="11504" max="11504" width="21.42578125" style="73" customWidth="1"/>
    <col min="11505" max="11505" width="19" style="73" customWidth="1"/>
    <col min="11506" max="11506" width="14" style="73" customWidth="1"/>
    <col min="11507" max="11507" width="19.140625" style="73" customWidth="1"/>
    <col min="11508" max="11508" width="15.85546875" style="73" customWidth="1"/>
    <col min="11509" max="11510" width="11.42578125" style="73"/>
    <col min="11511" max="11511" width="12.85546875" style="73" customWidth="1"/>
    <col min="11512" max="11512" width="11.42578125" style="73" customWidth="1"/>
    <col min="11513" max="11513" width="14.42578125" style="73" customWidth="1"/>
    <col min="11514" max="11756" width="11.42578125" style="73"/>
    <col min="11757" max="11757" width="14.42578125" style="73" customWidth="1"/>
    <col min="11758" max="11758" width="38" style="73" customWidth="1"/>
    <col min="11759" max="11759" width="31.42578125" style="73" customWidth="1"/>
    <col min="11760" max="11760" width="21.42578125" style="73" customWidth="1"/>
    <col min="11761" max="11761" width="19" style="73" customWidth="1"/>
    <col min="11762" max="11762" width="14" style="73" customWidth="1"/>
    <col min="11763" max="11763" width="19.140625" style="73" customWidth="1"/>
    <col min="11764" max="11764" width="15.85546875" style="73" customWidth="1"/>
    <col min="11765" max="11766" width="11.42578125" style="73"/>
    <col min="11767" max="11767" width="12.85546875" style="73" customWidth="1"/>
    <col min="11768" max="11768" width="11.42578125" style="73" customWidth="1"/>
    <col min="11769" max="11769" width="14.42578125" style="73" customWidth="1"/>
    <col min="11770" max="12012" width="11.42578125" style="73"/>
    <col min="12013" max="12013" width="14.42578125" style="73" customWidth="1"/>
    <col min="12014" max="12014" width="38" style="73" customWidth="1"/>
    <col min="12015" max="12015" width="31.42578125" style="73" customWidth="1"/>
    <col min="12016" max="12016" width="21.42578125" style="73" customWidth="1"/>
    <col min="12017" max="12017" width="19" style="73" customWidth="1"/>
    <col min="12018" max="12018" width="14" style="73" customWidth="1"/>
    <col min="12019" max="12019" width="19.140625" style="73" customWidth="1"/>
    <col min="12020" max="12020" width="15.85546875" style="73" customWidth="1"/>
    <col min="12021" max="12022" width="11.42578125" style="73"/>
    <col min="12023" max="12023" width="12.85546875" style="73" customWidth="1"/>
    <col min="12024" max="12024" width="11.42578125" style="73" customWidth="1"/>
    <col min="12025" max="12025" width="14.42578125" style="73" customWidth="1"/>
    <col min="12026" max="12268" width="11.42578125" style="73"/>
    <col min="12269" max="12269" width="14.42578125" style="73" customWidth="1"/>
    <col min="12270" max="12270" width="38" style="73" customWidth="1"/>
    <col min="12271" max="12271" width="31.42578125" style="73" customWidth="1"/>
    <col min="12272" max="12272" width="21.42578125" style="73" customWidth="1"/>
    <col min="12273" max="12273" width="19" style="73" customWidth="1"/>
    <col min="12274" max="12274" width="14" style="73" customWidth="1"/>
    <col min="12275" max="12275" width="19.140625" style="73" customWidth="1"/>
    <col min="12276" max="12276" width="15.85546875" style="73" customWidth="1"/>
    <col min="12277" max="12278" width="11.42578125" style="73"/>
    <col min="12279" max="12279" width="12.85546875" style="73" customWidth="1"/>
    <col min="12280" max="12280" width="11.42578125" style="73" customWidth="1"/>
    <col min="12281" max="12281" width="14.42578125" style="73" customWidth="1"/>
    <col min="12282" max="12524" width="11.42578125" style="73"/>
    <col min="12525" max="12525" width="14.42578125" style="73" customWidth="1"/>
    <col min="12526" max="12526" width="38" style="73" customWidth="1"/>
    <col min="12527" max="12527" width="31.42578125" style="73" customWidth="1"/>
    <col min="12528" max="12528" width="21.42578125" style="73" customWidth="1"/>
    <col min="12529" max="12529" width="19" style="73" customWidth="1"/>
    <col min="12530" max="12530" width="14" style="73" customWidth="1"/>
    <col min="12531" max="12531" width="19.140625" style="73" customWidth="1"/>
    <col min="12532" max="12532" width="15.85546875" style="73" customWidth="1"/>
    <col min="12533" max="12534" width="11.42578125" style="73"/>
    <col min="12535" max="12535" width="12.85546875" style="73" customWidth="1"/>
    <col min="12536" max="12536" width="11.42578125" style="73" customWidth="1"/>
    <col min="12537" max="12537" width="14.42578125" style="73" customWidth="1"/>
    <col min="12538" max="12780" width="11.42578125" style="73"/>
    <col min="12781" max="12781" width="14.42578125" style="73" customWidth="1"/>
    <col min="12782" max="12782" width="38" style="73" customWidth="1"/>
    <col min="12783" max="12783" width="31.42578125" style="73" customWidth="1"/>
    <col min="12784" max="12784" width="21.42578125" style="73" customWidth="1"/>
    <col min="12785" max="12785" width="19" style="73" customWidth="1"/>
    <col min="12786" max="12786" width="14" style="73" customWidth="1"/>
    <col min="12787" max="12787" width="19.140625" style="73" customWidth="1"/>
    <col min="12788" max="12788" width="15.85546875" style="73" customWidth="1"/>
    <col min="12789" max="12790" width="11.42578125" style="73"/>
    <col min="12791" max="12791" width="12.85546875" style="73" customWidth="1"/>
    <col min="12792" max="12792" width="11.42578125" style="73" customWidth="1"/>
    <col min="12793" max="12793" width="14.42578125" style="73" customWidth="1"/>
    <col min="12794" max="13036" width="11.42578125" style="73"/>
    <col min="13037" max="13037" width="14.42578125" style="73" customWidth="1"/>
    <col min="13038" max="13038" width="38" style="73" customWidth="1"/>
    <col min="13039" max="13039" width="31.42578125" style="73" customWidth="1"/>
    <col min="13040" max="13040" width="21.42578125" style="73" customWidth="1"/>
    <col min="13041" max="13041" width="19" style="73" customWidth="1"/>
    <col min="13042" max="13042" width="14" style="73" customWidth="1"/>
    <col min="13043" max="13043" width="19.140625" style="73" customWidth="1"/>
    <col min="13044" max="13044" width="15.85546875" style="73" customWidth="1"/>
    <col min="13045" max="13046" width="11.42578125" style="73"/>
    <col min="13047" max="13047" width="12.85546875" style="73" customWidth="1"/>
    <col min="13048" max="13048" width="11.42578125" style="73" customWidth="1"/>
    <col min="13049" max="13049" width="14.42578125" style="73" customWidth="1"/>
    <col min="13050" max="13292" width="11.42578125" style="73"/>
    <col min="13293" max="13293" width="14.42578125" style="73" customWidth="1"/>
    <col min="13294" max="13294" width="38" style="73" customWidth="1"/>
    <col min="13295" max="13295" width="31.42578125" style="73" customWidth="1"/>
    <col min="13296" max="13296" width="21.42578125" style="73" customWidth="1"/>
    <col min="13297" max="13297" width="19" style="73" customWidth="1"/>
    <col min="13298" max="13298" width="14" style="73" customWidth="1"/>
    <col min="13299" max="13299" width="19.140625" style="73" customWidth="1"/>
    <col min="13300" max="13300" width="15.85546875" style="73" customWidth="1"/>
    <col min="13301" max="13302" width="11.42578125" style="73"/>
    <col min="13303" max="13303" width="12.85546875" style="73" customWidth="1"/>
    <col min="13304" max="13304" width="11.42578125" style="73" customWidth="1"/>
    <col min="13305" max="13305" width="14.42578125" style="73" customWidth="1"/>
    <col min="13306" max="13548" width="11.42578125" style="73"/>
    <col min="13549" max="13549" width="14.42578125" style="73" customWidth="1"/>
    <col min="13550" max="13550" width="38" style="73" customWidth="1"/>
    <col min="13551" max="13551" width="31.42578125" style="73" customWidth="1"/>
    <col min="13552" max="13552" width="21.42578125" style="73" customWidth="1"/>
    <col min="13553" max="13553" width="19" style="73" customWidth="1"/>
    <col min="13554" max="13554" width="14" style="73" customWidth="1"/>
    <col min="13555" max="13555" width="19.140625" style="73" customWidth="1"/>
    <col min="13556" max="13556" width="15.85546875" style="73" customWidth="1"/>
    <col min="13557" max="13558" width="11.42578125" style="73"/>
    <col min="13559" max="13559" width="12.85546875" style="73" customWidth="1"/>
    <col min="13560" max="13560" width="11.42578125" style="73" customWidth="1"/>
    <col min="13561" max="13561" width="14.42578125" style="73" customWidth="1"/>
    <col min="13562" max="13804" width="11.42578125" style="73"/>
    <col min="13805" max="13805" width="14.42578125" style="73" customWidth="1"/>
    <col min="13806" max="13806" width="38" style="73" customWidth="1"/>
    <col min="13807" max="13807" width="31.42578125" style="73" customWidth="1"/>
    <col min="13808" max="13808" width="21.42578125" style="73" customWidth="1"/>
    <col min="13809" max="13809" width="19" style="73" customWidth="1"/>
    <col min="13810" max="13810" width="14" style="73" customWidth="1"/>
    <col min="13811" max="13811" width="19.140625" style="73" customWidth="1"/>
    <col min="13812" max="13812" width="15.85546875" style="73" customWidth="1"/>
    <col min="13813" max="13814" width="11.42578125" style="73"/>
    <col min="13815" max="13815" width="12.85546875" style="73" customWidth="1"/>
    <col min="13816" max="13816" width="11.42578125" style="73" customWidth="1"/>
    <col min="13817" max="13817" width="14.42578125" style="73" customWidth="1"/>
    <col min="13818" max="14060" width="11.42578125" style="73"/>
    <col min="14061" max="14061" width="14.42578125" style="73" customWidth="1"/>
    <col min="14062" max="14062" width="38" style="73" customWidth="1"/>
    <col min="14063" max="14063" width="31.42578125" style="73" customWidth="1"/>
    <col min="14064" max="14064" width="21.42578125" style="73" customWidth="1"/>
    <col min="14065" max="14065" width="19" style="73" customWidth="1"/>
    <col min="14066" max="14066" width="14" style="73" customWidth="1"/>
    <col min="14067" max="14067" width="19.140625" style="73" customWidth="1"/>
    <col min="14068" max="14068" width="15.85546875" style="73" customWidth="1"/>
    <col min="14069" max="14070" width="11.42578125" style="73"/>
    <col min="14071" max="14071" width="12.85546875" style="73" customWidth="1"/>
    <col min="14072" max="14072" width="11.42578125" style="73" customWidth="1"/>
    <col min="14073" max="14073" width="14.42578125" style="73" customWidth="1"/>
    <col min="14074" max="14316" width="11.42578125" style="73"/>
    <col min="14317" max="14317" width="14.42578125" style="73" customWidth="1"/>
    <col min="14318" max="14318" width="38" style="73" customWidth="1"/>
    <col min="14319" max="14319" width="31.42578125" style="73" customWidth="1"/>
    <col min="14320" max="14320" width="21.42578125" style="73" customWidth="1"/>
    <col min="14321" max="14321" width="19" style="73" customWidth="1"/>
    <col min="14322" max="14322" width="14" style="73" customWidth="1"/>
    <col min="14323" max="14323" width="19.140625" style="73" customWidth="1"/>
    <col min="14324" max="14324" width="15.85546875" style="73" customWidth="1"/>
    <col min="14325" max="14326" width="11.42578125" style="73"/>
    <col min="14327" max="14327" width="12.85546875" style="73" customWidth="1"/>
    <col min="14328" max="14328" width="11.42578125" style="73" customWidth="1"/>
    <col min="14329" max="14329" width="14.42578125" style="73" customWidth="1"/>
    <col min="14330" max="14572" width="11.42578125" style="73"/>
    <col min="14573" max="14573" width="14.42578125" style="73" customWidth="1"/>
    <col min="14574" max="14574" width="38" style="73" customWidth="1"/>
    <col min="14575" max="14575" width="31.42578125" style="73" customWidth="1"/>
    <col min="14576" max="14576" width="21.42578125" style="73" customWidth="1"/>
    <col min="14577" max="14577" width="19" style="73" customWidth="1"/>
    <col min="14578" max="14578" width="14" style="73" customWidth="1"/>
    <col min="14579" max="14579" width="19.140625" style="73" customWidth="1"/>
    <col min="14580" max="14580" width="15.85546875" style="73" customWidth="1"/>
    <col min="14581" max="14582" width="11.42578125" style="73"/>
    <col min="14583" max="14583" width="12.85546875" style="73" customWidth="1"/>
    <col min="14584" max="14584" width="11.42578125" style="73" customWidth="1"/>
    <col min="14585" max="14585" width="14.42578125" style="73" customWidth="1"/>
    <col min="14586" max="14828" width="11.42578125" style="73"/>
    <col min="14829" max="14829" width="14.42578125" style="73" customWidth="1"/>
    <col min="14830" max="14830" width="38" style="73" customWidth="1"/>
    <col min="14831" max="14831" width="31.42578125" style="73" customWidth="1"/>
    <col min="14832" max="14832" width="21.42578125" style="73" customWidth="1"/>
    <col min="14833" max="14833" width="19" style="73" customWidth="1"/>
    <col min="14834" max="14834" width="14" style="73" customWidth="1"/>
    <col min="14835" max="14835" width="19.140625" style="73" customWidth="1"/>
    <col min="14836" max="14836" width="15.85546875" style="73" customWidth="1"/>
    <col min="14837" max="14838" width="11.42578125" style="73"/>
    <col min="14839" max="14839" width="12.85546875" style="73" customWidth="1"/>
    <col min="14840" max="14840" width="11.42578125" style="73" customWidth="1"/>
    <col min="14841" max="14841" width="14.42578125" style="73" customWidth="1"/>
    <col min="14842" max="15084" width="11.42578125" style="73"/>
    <col min="15085" max="15085" width="14.42578125" style="73" customWidth="1"/>
    <col min="15086" max="15086" width="38" style="73" customWidth="1"/>
    <col min="15087" max="15087" width="31.42578125" style="73" customWidth="1"/>
    <col min="15088" max="15088" width="21.42578125" style="73" customWidth="1"/>
    <col min="15089" max="15089" width="19" style="73" customWidth="1"/>
    <col min="15090" max="15090" width="14" style="73" customWidth="1"/>
    <col min="15091" max="15091" width="19.140625" style="73" customWidth="1"/>
    <col min="15092" max="15092" width="15.85546875" style="73" customWidth="1"/>
    <col min="15093" max="15094" width="11.42578125" style="73"/>
    <col min="15095" max="15095" width="12.85546875" style="73" customWidth="1"/>
    <col min="15096" max="15096" width="11.42578125" style="73" customWidth="1"/>
    <col min="15097" max="15097" width="14.42578125" style="73" customWidth="1"/>
    <col min="15098" max="15340" width="11.42578125" style="73"/>
    <col min="15341" max="15341" width="14.42578125" style="73" customWidth="1"/>
    <col min="15342" max="15342" width="38" style="73" customWidth="1"/>
    <col min="15343" max="15343" width="31.42578125" style="73" customWidth="1"/>
    <col min="15344" max="15344" width="21.42578125" style="73" customWidth="1"/>
    <col min="15345" max="15345" width="19" style="73" customWidth="1"/>
    <col min="15346" max="15346" width="14" style="73" customWidth="1"/>
    <col min="15347" max="15347" width="19.140625" style="73" customWidth="1"/>
    <col min="15348" max="15348" width="15.85546875" style="73" customWidth="1"/>
    <col min="15349" max="15350" width="11.42578125" style="73"/>
    <col min="15351" max="15351" width="12.85546875" style="73" customWidth="1"/>
    <col min="15352" max="15352" width="11.42578125" style="73" customWidth="1"/>
    <col min="15353" max="15353" width="14.42578125" style="73" customWidth="1"/>
    <col min="15354" max="15596" width="11.42578125" style="73"/>
    <col min="15597" max="15597" width="14.42578125" style="73" customWidth="1"/>
    <col min="15598" max="15598" width="38" style="73" customWidth="1"/>
    <col min="15599" max="15599" width="31.42578125" style="73" customWidth="1"/>
    <col min="15600" max="15600" width="21.42578125" style="73" customWidth="1"/>
    <col min="15601" max="15601" width="19" style="73" customWidth="1"/>
    <col min="15602" max="15602" width="14" style="73" customWidth="1"/>
    <col min="15603" max="15603" width="19.140625" style="73" customWidth="1"/>
    <col min="15604" max="15604" width="15.85546875" style="73" customWidth="1"/>
    <col min="15605" max="15606" width="11.42578125" style="73"/>
    <col min="15607" max="15607" width="12.85546875" style="73" customWidth="1"/>
    <col min="15608" max="15608" width="11.42578125" style="73" customWidth="1"/>
    <col min="15609" max="15609" width="14.42578125" style="73" customWidth="1"/>
    <col min="15610" max="15852" width="11.42578125" style="73"/>
    <col min="15853" max="15853" width="14.42578125" style="73" customWidth="1"/>
    <col min="15854" max="15854" width="38" style="73" customWidth="1"/>
    <col min="15855" max="15855" width="31.42578125" style="73" customWidth="1"/>
    <col min="15856" max="15856" width="21.42578125" style="73" customWidth="1"/>
    <col min="15857" max="15857" width="19" style="73" customWidth="1"/>
    <col min="15858" max="15858" width="14" style="73" customWidth="1"/>
    <col min="15859" max="15859" width="19.140625" style="73" customWidth="1"/>
    <col min="15860" max="15860" width="15.85546875" style="73" customWidth="1"/>
    <col min="15861" max="15862" width="11.42578125" style="73"/>
    <col min="15863" max="15863" width="12.85546875" style="73" customWidth="1"/>
    <col min="15864" max="15864" width="11.42578125" style="73" customWidth="1"/>
    <col min="15865" max="15865" width="14.42578125" style="73" customWidth="1"/>
    <col min="15866" max="16108" width="11.42578125" style="73"/>
    <col min="16109" max="16109" width="14.42578125" style="73" customWidth="1"/>
    <col min="16110" max="16110" width="38" style="73" customWidth="1"/>
    <col min="16111" max="16111" width="31.42578125" style="73" customWidth="1"/>
    <col min="16112" max="16112" width="21.42578125" style="73" customWidth="1"/>
    <col min="16113" max="16113" width="19" style="73" customWidth="1"/>
    <col min="16114" max="16114" width="14" style="73" customWidth="1"/>
    <col min="16115" max="16115" width="19.140625" style="73" customWidth="1"/>
    <col min="16116" max="16116" width="15.85546875" style="73" customWidth="1"/>
    <col min="16117" max="16118" width="11.42578125" style="73"/>
    <col min="16119" max="16119" width="12.85546875" style="73" customWidth="1"/>
    <col min="16120" max="16120" width="11.42578125" style="73" customWidth="1"/>
    <col min="16121" max="16121" width="14.42578125" style="73" customWidth="1"/>
    <col min="16122" max="16384" width="11.42578125" style="73"/>
  </cols>
  <sheetData>
    <row r="1" spans="1:12" s="69" customFormat="1" ht="76.5" customHeight="1" x14ac:dyDescent="0.25">
      <c r="A1" s="120" t="s">
        <v>243</v>
      </c>
      <c r="B1" s="121"/>
      <c r="C1" s="121"/>
      <c r="D1" s="121"/>
      <c r="E1" s="121"/>
      <c r="F1" s="121"/>
      <c r="G1" s="121"/>
      <c r="H1" s="122"/>
      <c r="I1" s="67"/>
      <c r="J1" s="68"/>
      <c r="K1" s="68"/>
      <c r="L1" s="68"/>
    </row>
    <row r="2" spans="1:12" s="69" customFormat="1" ht="21.95" customHeight="1" x14ac:dyDescent="0.25">
      <c r="A2" s="124" t="s">
        <v>133</v>
      </c>
      <c r="B2" s="124"/>
      <c r="C2" s="124"/>
      <c r="D2" s="124"/>
      <c r="E2" s="124"/>
      <c r="F2" s="124"/>
      <c r="G2" s="124"/>
      <c r="H2" s="125"/>
      <c r="I2" s="67"/>
      <c r="J2" s="67"/>
      <c r="K2" s="68"/>
      <c r="L2" s="68"/>
    </row>
    <row r="3" spans="1:12" s="69" customFormat="1" ht="57.75" customHeight="1" x14ac:dyDescent="0.25">
      <c r="A3" s="64" t="s">
        <v>151</v>
      </c>
      <c r="B3" s="63" t="s">
        <v>152</v>
      </c>
      <c r="C3" s="63" t="s">
        <v>148</v>
      </c>
      <c r="D3" s="63" t="s">
        <v>149</v>
      </c>
      <c r="E3" s="64" t="s">
        <v>153</v>
      </c>
      <c r="F3" s="64" t="s">
        <v>252</v>
      </c>
      <c r="G3" s="64" t="s">
        <v>253</v>
      </c>
      <c r="H3" s="64" t="s">
        <v>135</v>
      </c>
      <c r="I3" s="67"/>
      <c r="J3" s="68"/>
      <c r="K3" s="68"/>
      <c r="L3" s="68"/>
    </row>
    <row r="4" spans="1:12" ht="132" customHeight="1" x14ac:dyDescent="0.25">
      <c r="A4" s="56" t="s">
        <v>139</v>
      </c>
      <c r="B4" s="94">
        <v>1</v>
      </c>
      <c r="C4" s="66" t="s">
        <v>140</v>
      </c>
      <c r="D4" s="66" t="s">
        <v>211</v>
      </c>
      <c r="E4" s="103">
        <v>43465</v>
      </c>
      <c r="F4" s="97">
        <v>0.33300000000000002</v>
      </c>
      <c r="G4" s="98" t="s">
        <v>265</v>
      </c>
      <c r="H4" s="96" t="s">
        <v>241</v>
      </c>
      <c r="I4" s="70"/>
      <c r="J4" s="71"/>
      <c r="K4" s="71"/>
    </row>
    <row r="5" spans="1:12" ht="168" customHeight="1" x14ac:dyDescent="0.25">
      <c r="A5" s="56" t="s">
        <v>207</v>
      </c>
      <c r="B5" s="83">
        <v>12</v>
      </c>
      <c r="C5" s="66" t="s">
        <v>141</v>
      </c>
      <c r="D5" s="66" t="s">
        <v>142</v>
      </c>
      <c r="E5" s="103">
        <v>43465</v>
      </c>
      <c r="F5" s="97">
        <v>0.25</v>
      </c>
      <c r="G5" s="98" t="s">
        <v>242</v>
      </c>
      <c r="H5" s="98" t="s">
        <v>271</v>
      </c>
      <c r="I5" s="74"/>
      <c r="J5" s="75"/>
      <c r="K5" s="75"/>
    </row>
    <row r="6" spans="1:12" ht="136.5" customHeight="1" x14ac:dyDescent="0.25">
      <c r="A6" s="56" t="s">
        <v>208</v>
      </c>
      <c r="B6" s="83">
        <v>100</v>
      </c>
      <c r="C6" s="66" t="s">
        <v>209</v>
      </c>
      <c r="D6" s="66" t="s">
        <v>212</v>
      </c>
      <c r="E6" s="103">
        <v>43465</v>
      </c>
      <c r="F6" s="86">
        <v>0</v>
      </c>
      <c r="G6" s="98" t="s">
        <v>235</v>
      </c>
      <c r="H6" s="98" t="s">
        <v>233</v>
      </c>
    </row>
    <row r="7" spans="1:12" ht="132" customHeight="1" x14ac:dyDescent="0.25">
      <c r="A7" s="56" t="s">
        <v>225</v>
      </c>
      <c r="B7" s="83">
        <v>4</v>
      </c>
      <c r="C7" s="66" t="s">
        <v>210</v>
      </c>
      <c r="D7" s="66" t="s">
        <v>213</v>
      </c>
      <c r="E7" s="103">
        <v>43465</v>
      </c>
      <c r="F7" s="86">
        <v>0.5</v>
      </c>
      <c r="G7" s="98" t="s">
        <v>278</v>
      </c>
      <c r="H7" s="96" t="s">
        <v>277</v>
      </c>
    </row>
    <row r="8" spans="1:12" ht="24.75" customHeight="1" x14ac:dyDescent="0.25">
      <c r="F8" s="106">
        <f>AVERAGE(F4:F7)</f>
        <v>0.27074999999999999</v>
      </c>
    </row>
    <row r="9" spans="1:12" ht="54" customHeight="1" x14ac:dyDescent="0.25"/>
    <row r="10" spans="1:12" ht="54" customHeight="1" x14ac:dyDescent="0.25"/>
    <row r="11" spans="1:12" ht="54" customHeight="1" x14ac:dyDescent="0.25"/>
    <row r="12" spans="1:12" ht="54" customHeight="1" x14ac:dyDescent="0.25"/>
    <row r="13" spans="1:12" ht="54" customHeight="1" x14ac:dyDescent="0.25"/>
    <row r="14" spans="1:12" ht="54" customHeight="1" x14ac:dyDescent="0.25"/>
    <row r="15" spans="1:12" ht="24" customHeight="1" x14ac:dyDescent="0.25">
      <c r="I15" s="74"/>
      <c r="J15" s="75"/>
      <c r="K15" s="75"/>
      <c r="L15" s="75"/>
    </row>
    <row r="16" spans="1:12" ht="54" customHeight="1" x14ac:dyDescent="0.25"/>
    <row r="17" ht="54" customHeight="1" x14ac:dyDescent="0.25"/>
    <row r="18" ht="54" customHeight="1" x14ac:dyDescent="0.25"/>
    <row r="19" ht="54" customHeight="1" x14ac:dyDescent="0.25"/>
    <row r="20" ht="54" customHeight="1" x14ac:dyDescent="0.25"/>
    <row r="21" ht="54" customHeight="1" x14ac:dyDescent="0.25"/>
    <row r="22" ht="54" customHeight="1" x14ac:dyDescent="0.25"/>
    <row r="23" ht="54" customHeight="1" x14ac:dyDescent="0.25"/>
    <row r="24" ht="23.25" customHeight="1" x14ac:dyDescent="0.25"/>
    <row r="25" ht="23.25" customHeight="1" x14ac:dyDescent="0.25"/>
    <row r="26" ht="23.25" customHeight="1" x14ac:dyDescent="0.25"/>
    <row r="29" ht="14.1" customHeight="1" x14ac:dyDescent="0.25"/>
  </sheetData>
  <sheetProtection formatCells="0" formatColumns="0" formatRows="0" insertColumns="0" insertRows="0" insertHyperlinks="0" deleteColumns="0" deleteRows="0" sort="0" autoFilter="0" pivotTables="0"/>
  <mergeCells count="2">
    <mergeCell ref="A2:H2"/>
    <mergeCell ref="A1:H1"/>
  </mergeCells>
  <printOptions horizontalCentered="1"/>
  <pageMargins left="0.19685039370078741" right="0.19685039370078741" top="0.39370078740157483" bottom="0.51181102362204722" header="0.31496062992125984" footer="0.31496062992125984"/>
  <pageSetup paperSize="5" scale="4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85" workbookViewId="0">
      <pane ySplit="3" topLeftCell="A4" activePane="bottomLeft" state="frozen"/>
      <selection sqref="A1:J1"/>
      <selection pane="bottomLeft" sqref="A1:H1"/>
    </sheetView>
  </sheetViews>
  <sheetFormatPr baseColWidth="10" defaultColWidth="11.42578125" defaultRowHeight="12.75" x14ac:dyDescent="0.25"/>
  <cols>
    <col min="1" max="1" width="23.7109375" style="73" customWidth="1"/>
    <col min="2" max="2" width="9.7109375" style="65" customWidth="1"/>
    <col min="3" max="3" width="12.7109375" style="65" customWidth="1"/>
    <col min="4" max="4" width="18.85546875" style="65" bestFit="1" customWidth="1"/>
    <col min="5" max="5" width="17.140625" style="78" bestFit="1" customWidth="1"/>
    <col min="6" max="6" width="17.28515625" style="78" customWidth="1"/>
    <col min="7" max="7" width="31.7109375" style="73" customWidth="1"/>
    <col min="8" max="8" width="38.7109375" style="77" customWidth="1"/>
    <col min="9" max="9" width="24.42578125" style="76" customWidth="1"/>
    <col min="10" max="10" width="13.42578125" style="72" bestFit="1" customWidth="1"/>
    <col min="11" max="11" width="12.42578125" style="72" bestFit="1" customWidth="1"/>
    <col min="12" max="12" width="11.42578125" style="72"/>
    <col min="13" max="236" width="11.42578125" style="73"/>
    <col min="237" max="237" width="14.42578125" style="73" customWidth="1"/>
    <col min="238" max="238" width="38" style="73" customWidth="1"/>
    <col min="239" max="239" width="31.42578125" style="73" customWidth="1"/>
    <col min="240" max="240" width="21.42578125" style="73" customWidth="1"/>
    <col min="241" max="241" width="19" style="73" customWidth="1"/>
    <col min="242" max="242" width="14" style="73" customWidth="1"/>
    <col min="243" max="243" width="19.140625" style="73" customWidth="1"/>
    <col min="244" max="244" width="15.85546875" style="73" customWidth="1"/>
    <col min="245" max="246" width="11.42578125" style="73"/>
    <col min="247" max="247" width="12.85546875" style="73" customWidth="1"/>
    <col min="248" max="248" width="11.42578125" style="73" customWidth="1"/>
    <col min="249" max="249" width="14.42578125" style="73" customWidth="1"/>
    <col min="250" max="492" width="11.42578125" style="73"/>
    <col min="493" max="493" width="14.42578125" style="73" customWidth="1"/>
    <col min="494" max="494" width="38" style="73" customWidth="1"/>
    <col min="495" max="495" width="31.42578125" style="73" customWidth="1"/>
    <col min="496" max="496" width="21.42578125" style="73" customWidth="1"/>
    <col min="497" max="497" width="19" style="73" customWidth="1"/>
    <col min="498" max="498" width="14" style="73" customWidth="1"/>
    <col min="499" max="499" width="19.140625" style="73" customWidth="1"/>
    <col min="500" max="500" width="15.85546875" style="73" customWidth="1"/>
    <col min="501" max="502" width="11.42578125" style="73"/>
    <col min="503" max="503" width="12.85546875" style="73" customWidth="1"/>
    <col min="504" max="504" width="11.42578125" style="73" customWidth="1"/>
    <col min="505" max="505" width="14.42578125" style="73" customWidth="1"/>
    <col min="506" max="748" width="11.42578125" style="73"/>
    <col min="749" max="749" width="14.42578125" style="73" customWidth="1"/>
    <col min="750" max="750" width="38" style="73" customWidth="1"/>
    <col min="751" max="751" width="31.42578125" style="73" customWidth="1"/>
    <col min="752" max="752" width="21.42578125" style="73" customWidth="1"/>
    <col min="753" max="753" width="19" style="73" customWidth="1"/>
    <col min="754" max="754" width="14" style="73" customWidth="1"/>
    <col min="755" max="755" width="19.140625" style="73" customWidth="1"/>
    <col min="756" max="756" width="15.85546875" style="73" customWidth="1"/>
    <col min="757" max="758" width="11.42578125" style="73"/>
    <col min="759" max="759" width="12.85546875" style="73" customWidth="1"/>
    <col min="760" max="760" width="11.42578125" style="73" customWidth="1"/>
    <col min="761" max="761" width="14.42578125" style="73" customWidth="1"/>
    <col min="762" max="1004" width="11.42578125" style="73"/>
    <col min="1005" max="1005" width="14.42578125" style="73" customWidth="1"/>
    <col min="1006" max="1006" width="38" style="73" customWidth="1"/>
    <col min="1007" max="1007" width="31.42578125" style="73" customWidth="1"/>
    <col min="1008" max="1008" width="21.42578125" style="73" customWidth="1"/>
    <col min="1009" max="1009" width="19" style="73" customWidth="1"/>
    <col min="1010" max="1010" width="14" style="73" customWidth="1"/>
    <col min="1011" max="1011" width="19.140625" style="73" customWidth="1"/>
    <col min="1012" max="1012" width="15.85546875" style="73" customWidth="1"/>
    <col min="1013" max="1014" width="11.42578125" style="73"/>
    <col min="1015" max="1015" width="12.85546875" style="73" customWidth="1"/>
    <col min="1016" max="1016" width="11.42578125" style="73" customWidth="1"/>
    <col min="1017" max="1017" width="14.42578125" style="73" customWidth="1"/>
    <col min="1018" max="1260" width="11.42578125" style="73"/>
    <col min="1261" max="1261" width="14.42578125" style="73" customWidth="1"/>
    <col min="1262" max="1262" width="38" style="73" customWidth="1"/>
    <col min="1263" max="1263" width="31.42578125" style="73" customWidth="1"/>
    <col min="1264" max="1264" width="21.42578125" style="73" customWidth="1"/>
    <col min="1265" max="1265" width="19" style="73" customWidth="1"/>
    <col min="1266" max="1266" width="14" style="73" customWidth="1"/>
    <col min="1267" max="1267" width="19.140625" style="73" customWidth="1"/>
    <col min="1268" max="1268" width="15.85546875" style="73" customWidth="1"/>
    <col min="1269" max="1270" width="11.42578125" style="73"/>
    <col min="1271" max="1271" width="12.85546875" style="73" customWidth="1"/>
    <col min="1272" max="1272" width="11.42578125" style="73" customWidth="1"/>
    <col min="1273" max="1273" width="14.42578125" style="73" customWidth="1"/>
    <col min="1274" max="1516" width="11.42578125" style="73"/>
    <col min="1517" max="1517" width="14.42578125" style="73" customWidth="1"/>
    <col min="1518" max="1518" width="38" style="73" customWidth="1"/>
    <col min="1519" max="1519" width="31.42578125" style="73" customWidth="1"/>
    <col min="1520" max="1520" width="21.42578125" style="73" customWidth="1"/>
    <col min="1521" max="1521" width="19" style="73" customWidth="1"/>
    <col min="1522" max="1522" width="14" style="73" customWidth="1"/>
    <col min="1523" max="1523" width="19.140625" style="73" customWidth="1"/>
    <col min="1524" max="1524" width="15.85546875" style="73" customWidth="1"/>
    <col min="1525" max="1526" width="11.42578125" style="73"/>
    <col min="1527" max="1527" width="12.85546875" style="73" customWidth="1"/>
    <col min="1528" max="1528" width="11.42578125" style="73" customWidth="1"/>
    <col min="1529" max="1529" width="14.42578125" style="73" customWidth="1"/>
    <col min="1530" max="1772" width="11.42578125" style="73"/>
    <col min="1773" max="1773" width="14.42578125" style="73" customWidth="1"/>
    <col min="1774" max="1774" width="38" style="73" customWidth="1"/>
    <col min="1775" max="1775" width="31.42578125" style="73" customWidth="1"/>
    <col min="1776" max="1776" width="21.42578125" style="73" customWidth="1"/>
    <col min="1777" max="1777" width="19" style="73" customWidth="1"/>
    <col min="1778" max="1778" width="14" style="73" customWidth="1"/>
    <col min="1779" max="1779" width="19.140625" style="73" customWidth="1"/>
    <col min="1780" max="1780" width="15.85546875" style="73" customWidth="1"/>
    <col min="1781" max="1782" width="11.42578125" style="73"/>
    <col min="1783" max="1783" width="12.85546875" style="73" customWidth="1"/>
    <col min="1784" max="1784" width="11.42578125" style="73" customWidth="1"/>
    <col min="1785" max="1785" width="14.42578125" style="73" customWidth="1"/>
    <col min="1786" max="2028" width="11.42578125" style="73"/>
    <col min="2029" max="2029" width="14.42578125" style="73" customWidth="1"/>
    <col min="2030" max="2030" width="38" style="73" customWidth="1"/>
    <col min="2031" max="2031" width="31.42578125" style="73" customWidth="1"/>
    <col min="2032" max="2032" width="21.42578125" style="73" customWidth="1"/>
    <col min="2033" max="2033" width="19" style="73" customWidth="1"/>
    <col min="2034" max="2034" width="14" style="73" customWidth="1"/>
    <col min="2035" max="2035" width="19.140625" style="73" customWidth="1"/>
    <col min="2036" max="2036" width="15.85546875" style="73" customWidth="1"/>
    <col min="2037" max="2038" width="11.42578125" style="73"/>
    <col min="2039" max="2039" width="12.85546875" style="73" customWidth="1"/>
    <col min="2040" max="2040" width="11.42578125" style="73" customWidth="1"/>
    <col min="2041" max="2041" width="14.42578125" style="73" customWidth="1"/>
    <col min="2042" max="2284" width="11.42578125" style="73"/>
    <col min="2285" max="2285" width="14.42578125" style="73" customWidth="1"/>
    <col min="2286" max="2286" width="38" style="73" customWidth="1"/>
    <col min="2287" max="2287" width="31.42578125" style="73" customWidth="1"/>
    <col min="2288" max="2288" width="21.42578125" style="73" customWidth="1"/>
    <col min="2289" max="2289" width="19" style="73" customWidth="1"/>
    <col min="2290" max="2290" width="14" style="73" customWidth="1"/>
    <col min="2291" max="2291" width="19.140625" style="73" customWidth="1"/>
    <col min="2292" max="2292" width="15.85546875" style="73" customWidth="1"/>
    <col min="2293" max="2294" width="11.42578125" style="73"/>
    <col min="2295" max="2295" width="12.85546875" style="73" customWidth="1"/>
    <col min="2296" max="2296" width="11.42578125" style="73" customWidth="1"/>
    <col min="2297" max="2297" width="14.42578125" style="73" customWidth="1"/>
    <col min="2298" max="2540" width="11.42578125" style="73"/>
    <col min="2541" max="2541" width="14.42578125" style="73" customWidth="1"/>
    <col min="2542" max="2542" width="38" style="73" customWidth="1"/>
    <col min="2543" max="2543" width="31.42578125" style="73" customWidth="1"/>
    <col min="2544" max="2544" width="21.42578125" style="73" customWidth="1"/>
    <col min="2545" max="2545" width="19" style="73" customWidth="1"/>
    <col min="2546" max="2546" width="14" style="73" customWidth="1"/>
    <col min="2547" max="2547" width="19.140625" style="73" customWidth="1"/>
    <col min="2548" max="2548" width="15.85546875" style="73" customWidth="1"/>
    <col min="2549" max="2550" width="11.42578125" style="73"/>
    <col min="2551" max="2551" width="12.85546875" style="73" customWidth="1"/>
    <col min="2552" max="2552" width="11.42578125" style="73" customWidth="1"/>
    <col min="2553" max="2553" width="14.42578125" style="73" customWidth="1"/>
    <col min="2554" max="2796" width="11.42578125" style="73"/>
    <col min="2797" max="2797" width="14.42578125" style="73" customWidth="1"/>
    <col min="2798" max="2798" width="38" style="73" customWidth="1"/>
    <col min="2799" max="2799" width="31.42578125" style="73" customWidth="1"/>
    <col min="2800" max="2800" width="21.42578125" style="73" customWidth="1"/>
    <col min="2801" max="2801" width="19" style="73" customWidth="1"/>
    <col min="2802" max="2802" width="14" style="73" customWidth="1"/>
    <col min="2803" max="2803" width="19.140625" style="73" customWidth="1"/>
    <col min="2804" max="2804" width="15.85546875" style="73" customWidth="1"/>
    <col min="2805" max="2806" width="11.42578125" style="73"/>
    <col min="2807" max="2807" width="12.85546875" style="73" customWidth="1"/>
    <col min="2808" max="2808" width="11.42578125" style="73" customWidth="1"/>
    <col min="2809" max="2809" width="14.42578125" style="73" customWidth="1"/>
    <col min="2810" max="3052" width="11.42578125" style="73"/>
    <col min="3053" max="3053" width="14.42578125" style="73" customWidth="1"/>
    <col min="3054" max="3054" width="38" style="73" customWidth="1"/>
    <col min="3055" max="3055" width="31.42578125" style="73" customWidth="1"/>
    <col min="3056" max="3056" width="21.42578125" style="73" customWidth="1"/>
    <col min="3057" max="3057" width="19" style="73" customWidth="1"/>
    <col min="3058" max="3058" width="14" style="73" customWidth="1"/>
    <col min="3059" max="3059" width="19.140625" style="73" customWidth="1"/>
    <col min="3060" max="3060" width="15.85546875" style="73" customWidth="1"/>
    <col min="3061" max="3062" width="11.42578125" style="73"/>
    <col min="3063" max="3063" width="12.85546875" style="73" customWidth="1"/>
    <col min="3064" max="3064" width="11.42578125" style="73" customWidth="1"/>
    <col min="3065" max="3065" width="14.42578125" style="73" customWidth="1"/>
    <col min="3066" max="3308" width="11.42578125" style="73"/>
    <col min="3309" max="3309" width="14.42578125" style="73" customWidth="1"/>
    <col min="3310" max="3310" width="38" style="73" customWidth="1"/>
    <col min="3311" max="3311" width="31.42578125" style="73" customWidth="1"/>
    <col min="3312" max="3312" width="21.42578125" style="73" customWidth="1"/>
    <col min="3313" max="3313" width="19" style="73" customWidth="1"/>
    <col min="3314" max="3314" width="14" style="73" customWidth="1"/>
    <col min="3315" max="3315" width="19.140625" style="73" customWidth="1"/>
    <col min="3316" max="3316" width="15.85546875" style="73" customWidth="1"/>
    <col min="3317" max="3318" width="11.42578125" style="73"/>
    <col min="3319" max="3319" width="12.85546875" style="73" customWidth="1"/>
    <col min="3320" max="3320" width="11.42578125" style="73" customWidth="1"/>
    <col min="3321" max="3321" width="14.42578125" style="73" customWidth="1"/>
    <col min="3322" max="3564" width="11.42578125" style="73"/>
    <col min="3565" max="3565" width="14.42578125" style="73" customWidth="1"/>
    <col min="3566" max="3566" width="38" style="73" customWidth="1"/>
    <col min="3567" max="3567" width="31.42578125" style="73" customWidth="1"/>
    <col min="3568" max="3568" width="21.42578125" style="73" customWidth="1"/>
    <col min="3569" max="3569" width="19" style="73" customWidth="1"/>
    <col min="3570" max="3570" width="14" style="73" customWidth="1"/>
    <col min="3571" max="3571" width="19.140625" style="73" customWidth="1"/>
    <col min="3572" max="3572" width="15.85546875" style="73" customWidth="1"/>
    <col min="3573" max="3574" width="11.42578125" style="73"/>
    <col min="3575" max="3575" width="12.85546875" style="73" customWidth="1"/>
    <col min="3576" max="3576" width="11.42578125" style="73" customWidth="1"/>
    <col min="3577" max="3577" width="14.42578125" style="73" customWidth="1"/>
    <col min="3578" max="3820" width="11.42578125" style="73"/>
    <col min="3821" max="3821" width="14.42578125" style="73" customWidth="1"/>
    <col min="3822" max="3822" width="38" style="73" customWidth="1"/>
    <col min="3823" max="3823" width="31.42578125" style="73" customWidth="1"/>
    <col min="3824" max="3824" width="21.42578125" style="73" customWidth="1"/>
    <col min="3825" max="3825" width="19" style="73" customWidth="1"/>
    <col min="3826" max="3826" width="14" style="73" customWidth="1"/>
    <col min="3827" max="3827" width="19.140625" style="73" customWidth="1"/>
    <col min="3828" max="3828" width="15.85546875" style="73" customWidth="1"/>
    <col min="3829" max="3830" width="11.42578125" style="73"/>
    <col min="3831" max="3831" width="12.85546875" style="73" customWidth="1"/>
    <col min="3832" max="3832" width="11.42578125" style="73" customWidth="1"/>
    <col min="3833" max="3833" width="14.42578125" style="73" customWidth="1"/>
    <col min="3834" max="4076" width="11.42578125" style="73"/>
    <col min="4077" max="4077" width="14.42578125" style="73" customWidth="1"/>
    <col min="4078" max="4078" width="38" style="73" customWidth="1"/>
    <col min="4079" max="4079" width="31.42578125" style="73" customWidth="1"/>
    <col min="4080" max="4080" width="21.42578125" style="73" customWidth="1"/>
    <col min="4081" max="4081" width="19" style="73" customWidth="1"/>
    <col min="4082" max="4082" width="14" style="73" customWidth="1"/>
    <col min="4083" max="4083" width="19.140625" style="73" customWidth="1"/>
    <col min="4084" max="4084" width="15.85546875" style="73" customWidth="1"/>
    <col min="4085" max="4086" width="11.42578125" style="73"/>
    <col min="4087" max="4087" width="12.85546875" style="73" customWidth="1"/>
    <col min="4088" max="4088" width="11.42578125" style="73" customWidth="1"/>
    <col min="4089" max="4089" width="14.42578125" style="73" customWidth="1"/>
    <col min="4090" max="4332" width="11.42578125" style="73"/>
    <col min="4333" max="4333" width="14.42578125" style="73" customWidth="1"/>
    <col min="4334" max="4334" width="38" style="73" customWidth="1"/>
    <col min="4335" max="4335" width="31.42578125" style="73" customWidth="1"/>
    <col min="4336" max="4336" width="21.42578125" style="73" customWidth="1"/>
    <col min="4337" max="4337" width="19" style="73" customWidth="1"/>
    <col min="4338" max="4338" width="14" style="73" customWidth="1"/>
    <col min="4339" max="4339" width="19.140625" style="73" customWidth="1"/>
    <col min="4340" max="4340" width="15.85546875" style="73" customWidth="1"/>
    <col min="4341" max="4342" width="11.42578125" style="73"/>
    <col min="4343" max="4343" width="12.85546875" style="73" customWidth="1"/>
    <col min="4344" max="4344" width="11.42578125" style="73" customWidth="1"/>
    <col min="4345" max="4345" width="14.42578125" style="73" customWidth="1"/>
    <col min="4346" max="4588" width="11.42578125" style="73"/>
    <col min="4589" max="4589" width="14.42578125" style="73" customWidth="1"/>
    <col min="4590" max="4590" width="38" style="73" customWidth="1"/>
    <col min="4591" max="4591" width="31.42578125" style="73" customWidth="1"/>
    <col min="4592" max="4592" width="21.42578125" style="73" customWidth="1"/>
    <col min="4593" max="4593" width="19" style="73" customWidth="1"/>
    <col min="4594" max="4594" width="14" style="73" customWidth="1"/>
    <col min="4595" max="4595" width="19.140625" style="73" customWidth="1"/>
    <col min="4596" max="4596" width="15.85546875" style="73" customWidth="1"/>
    <col min="4597" max="4598" width="11.42578125" style="73"/>
    <col min="4599" max="4599" width="12.85546875" style="73" customWidth="1"/>
    <col min="4600" max="4600" width="11.42578125" style="73" customWidth="1"/>
    <col min="4601" max="4601" width="14.42578125" style="73" customWidth="1"/>
    <col min="4602" max="4844" width="11.42578125" style="73"/>
    <col min="4845" max="4845" width="14.42578125" style="73" customWidth="1"/>
    <col min="4846" max="4846" width="38" style="73" customWidth="1"/>
    <col min="4847" max="4847" width="31.42578125" style="73" customWidth="1"/>
    <col min="4848" max="4848" width="21.42578125" style="73" customWidth="1"/>
    <col min="4849" max="4849" width="19" style="73" customWidth="1"/>
    <col min="4850" max="4850" width="14" style="73" customWidth="1"/>
    <col min="4851" max="4851" width="19.140625" style="73" customWidth="1"/>
    <col min="4852" max="4852" width="15.85546875" style="73" customWidth="1"/>
    <col min="4853" max="4854" width="11.42578125" style="73"/>
    <col min="4855" max="4855" width="12.85546875" style="73" customWidth="1"/>
    <col min="4856" max="4856" width="11.42578125" style="73" customWidth="1"/>
    <col min="4857" max="4857" width="14.42578125" style="73" customWidth="1"/>
    <col min="4858" max="5100" width="11.42578125" style="73"/>
    <col min="5101" max="5101" width="14.42578125" style="73" customWidth="1"/>
    <col min="5102" max="5102" width="38" style="73" customWidth="1"/>
    <col min="5103" max="5103" width="31.42578125" style="73" customWidth="1"/>
    <col min="5104" max="5104" width="21.42578125" style="73" customWidth="1"/>
    <col min="5105" max="5105" width="19" style="73" customWidth="1"/>
    <col min="5106" max="5106" width="14" style="73" customWidth="1"/>
    <col min="5107" max="5107" width="19.140625" style="73" customWidth="1"/>
    <col min="5108" max="5108" width="15.85546875" style="73" customWidth="1"/>
    <col min="5109" max="5110" width="11.42578125" style="73"/>
    <col min="5111" max="5111" width="12.85546875" style="73" customWidth="1"/>
    <col min="5112" max="5112" width="11.42578125" style="73" customWidth="1"/>
    <col min="5113" max="5113" width="14.42578125" style="73" customWidth="1"/>
    <col min="5114" max="5356" width="11.42578125" style="73"/>
    <col min="5357" max="5357" width="14.42578125" style="73" customWidth="1"/>
    <col min="5358" max="5358" width="38" style="73" customWidth="1"/>
    <col min="5359" max="5359" width="31.42578125" style="73" customWidth="1"/>
    <col min="5360" max="5360" width="21.42578125" style="73" customWidth="1"/>
    <col min="5361" max="5361" width="19" style="73" customWidth="1"/>
    <col min="5362" max="5362" width="14" style="73" customWidth="1"/>
    <col min="5363" max="5363" width="19.140625" style="73" customWidth="1"/>
    <col min="5364" max="5364" width="15.85546875" style="73" customWidth="1"/>
    <col min="5365" max="5366" width="11.42578125" style="73"/>
    <col min="5367" max="5367" width="12.85546875" style="73" customWidth="1"/>
    <col min="5368" max="5368" width="11.42578125" style="73" customWidth="1"/>
    <col min="5369" max="5369" width="14.42578125" style="73" customWidth="1"/>
    <col min="5370" max="5612" width="11.42578125" style="73"/>
    <col min="5613" max="5613" width="14.42578125" style="73" customWidth="1"/>
    <col min="5614" max="5614" width="38" style="73" customWidth="1"/>
    <col min="5615" max="5615" width="31.42578125" style="73" customWidth="1"/>
    <col min="5616" max="5616" width="21.42578125" style="73" customWidth="1"/>
    <col min="5617" max="5617" width="19" style="73" customWidth="1"/>
    <col min="5618" max="5618" width="14" style="73" customWidth="1"/>
    <col min="5619" max="5619" width="19.140625" style="73" customWidth="1"/>
    <col min="5620" max="5620" width="15.85546875" style="73" customWidth="1"/>
    <col min="5621" max="5622" width="11.42578125" style="73"/>
    <col min="5623" max="5623" width="12.85546875" style="73" customWidth="1"/>
    <col min="5624" max="5624" width="11.42578125" style="73" customWidth="1"/>
    <col min="5625" max="5625" width="14.42578125" style="73" customWidth="1"/>
    <col min="5626" max="5868" width="11.42578125" style="73"/>
    <col min="5869" max="5869" width="14.42578125" style="73" customWidth="1"/>
    <col min="5870" max="5870" width="38" style="73" customWidth="1"/>
    <col min="5871" max="5871" width="31.42578125" style="73" customWidth="1"/>
    <col min="5872" max="5872" width="21.42578125" style="73" customWidth="1"/>
    <col min="5873" max="5873" width="19" style="73" customWidth="1"/>
    <col min="5874" max="5874" width="14" style="73" customWidth="1"/>
    <col min="5875" max="5875" width="19.140625" style="73" customWidth="1"/>
    <col min="5876" max="5876" width="15.85546875" style="73" customWidth="1"/>
    <col min="5877" max="5878" width="11.42578125" style="73"/>
    <col min="5879" max="5879" width="12.85546875" style="73" customWidth="1"/>
    <col min="5880" max="5880" width="11.42578125" style="73" customWidth="1"/>
    <col min="5881" max="5881" width="14.42578125" style="73" customWidth="1"/>
    <col min="5882" max="6124" width="11.42578125" style="73"/>
    <col min="6125" max="6125" width="14.42578125" style="73" customWidth="1"/>
    <col min="6126" max="6126" width="38" style="73" customWidth="1"/>
    <col min="6127" max="6127" width="31.42578125" style="73" customWidth="1"/>
    <col min="6128" max="6128" width="21.42578125" style="73" customWidth="1"/>
    <col min="6129" max="6129" width="19" style="73" customWidth="1"/>
    <col min="6130" max="6130" width="14" style="73" customWidth="1"/>
    <col min="6131" max="6131" width="19.140625" style="73" customWidth="1"/>
    <col min="6132" max="6132" width="15.85546875" style="73" customWidth="1"/>
    <col min="6133" max="6134" width="11.42578125" style="73"/>
    <col min="6135" max="6135" width="12.85546875" style="73" customWidth="1"/>
    <col min="6136" max="6136" width="11.42578125" style="73" customWidth="1"/>
    <col min="6137" max="6137" width="14.42578125" style="73" customWidth="1"/>
    <col min="6138" max="6380" width="11.42578125" style="73"/>
    <col min="6381" max="6381" width="14.42578125" style="73" customWidth="1"/>
    <col min="6382" max="6382" width="38" style="73" customWidth="1"/>
    <col min="6383" max="6383" width="31.42578125" style="73" customWidth="1"/>
    <col min="6384" max="6384" width="21.42578125" style="73" customWidth="1"/>
    <col min="6385" max="6385" width="19" style="73" customWidth="1"/>
    <col min="6386" max="6386" width="14" style="73" customWidth="1"/>
    <col min="6387" max="6387" width="19.140625" style="73" customWidth="1"/>
    <col min="6388" max="6388" width="15.85546875" style="73" customWidth="1"/>
    <col min="6389" max="6390" width="11.42578125" style="73"/>
    <col min="6391" max="6391" width="12.85546875" style="73" customWidth="1"/>
    <col min="6392" max="6392" width="11.42578125" style="73" customWidth="1"/>
    <col min="6393" max="6393" width="14.42578125" style="73" customWidth="1"/>
    <col min="6394" max="6636" width="11.42578125" style="73"/>
    <col min="6637" max="6637" width="14.42578125" style="73" customWidth="1"/>
    <col min="6638" max="6638" width="38" style="73" customWidth="1"/>
    <col min="6639" max="6639" width="31.42578125" style="73" customWidth="1"/>
    <col min="6640" max="6640" width="21.42578125" style="73" customWidth="1"/>
    <col min="6641" max="6641" width="19" style="73" customWidth="1"/>
    <col min="6642" max="6642" width="14" style="73" customWidth="1"/>
    <col min="6643" max="6643" width="19.140625" style="73" customWidth="1"/>
    <col min="6644" max="6644" width="15.85546875" style="73" customWidth="1"/>
    <col min="6645" max="6646" width="11.42578125" style="73"/>
    <col min="6647" max="6647" width="12.85546875" style="73" customWidth="1"/>
    <col min="6648" max="6648" width="11.42578125" style="73" customWidth="1"/>
    <col min="6649" max="6649" width="14.42578125" style="73" customWidth="1"/>
    <col min="6650" max="6892" width="11.42578125" style="73"/>
    <col min="6893" max="6893" width="14.42578125" style="73" customWidth="1"/>
    <col min="6894" max="6894" width="38" style="73" customWidth="1"/>
    <col min="6895" max="6895" width="31.42578125" style="73" customWidth="1"/>
    <col min="6896" max="6896" width="21.42578125" style="73" customWidth="1"/>
    <col min="6897" max="6897" width="19" style="73" customWidth="1"/>
    <col min="6898" max="6898" width="14" style="73" customWidth="1"/>
    <col min="6899" max="6899" width="19.140625" style="73" customWidth="1"/>
    <col min="6900" max="6900" width="15.85546875" style="73" customWidth="1"/>
    <col min="6901" max="6902" width="11.42578125" style="73"/>
    <col min="6903" max="6903" width="12.85546875" style="73" customWidth="1"/>
    <col min="6904" max="6904" width="11.42578125" style="73" customWidth="1"/>
    <col min="6905" max="6905" width="14.42578125" style="73" customWidth="1"/>
    <col min="6906" max="7148" width="11.42578125" style="73"/>
    <col min="7149" max="7149" width="14.42578125" style="73" customWidth="1"/>
    <col min="7150" max="7150" width="38" style="73" customWidth="1"/>
    <col min="7151" max="7151" width="31.42578125" style="73" customWidth="1"/>
    <col min="7152" max="7152" width="21.42578125" style="73" customWidth="1"/>
    <col min="7153" max="7153" width="19" style="73" customWidth="1"/>
    <col min="7154" max="7154" width="14" style="73" customWidth="1"/>
    <col min="7155" max="7155" width="19.140625" style="73" customWidth="1"/>
    <col min="7156" max="7156" width="15.85546875" style="73" customWidth="1"/>
    <col min="7157" max="7158" width="11.42578125" style="73"/>
    <col min="7159" max="7159" width="12.85546875" style="73" customWidth="1"/>
    <col min="7160" max="7160" width="11.42578125" style="73" customWidth="1"/>
    <col min="7161" max="7161" width="14.42578125" style="73" customWidth="1"/>
    <col min="7162" max="7404" width="11.42578125" style="73"/>
    <col min="7405" max="7405" width="14.42578125" style="73" customWidth="1"/>
    <col min="7406" max="7406" width="38" style="73" customWidth="1"/>
    <col min="7407" max="7407" width="31.42578125" style="73" customWidth="1"/>
    <col min="7408" max="7408" width="21.42578125" style="73" customWidth="1"/>
    <col min="7409" max="7409" width="19" style="73" customWidth="1"/>
    <col min="7410" max="7410" width="14" style="73" customWidth="1"/>
    <col min="7411" max="7411" width="19.140625" style="73" customWidth="1"/>
    <col min="7412" max="7412" width="15.85546875" style="73" customWidth="1"/>
    <col min="7413" max="7414" width="11.42578125" style="73"/>
    <col min="7415" max="7415" width="12.85546875" style="73" customWidth="1"/>
    <col min="7416" max="7416" width="11.42578125" style="73" customWidth="1"/>
    <col min="7417" max="7417" width="14.42578125" style="73" customWidth="1"/>
    <col min="7418" max="7660" width="11.42578125" style="73"/>
    <col min="7661" max="7661" width="14.42578125" style="73" customWidth="1"/>
    <col min="7662" max="7662" width="38" style="73" customWidth="1"/>
    <col min="7663" max="7663" width="31.42578125" style="73" customWidth="1"/>
    <col min="7664" max="7664" width="21.42578125" style="73" customWidth="1"/>
    <col min="7665" max="7665" width="19" style="73" customWidth="1"/>
    <col min="7666" max="7666" width="14" style="73" customWidth="1"/>
    <col min="7667" max="7667" width="19.140625" style="73" customWidth="1"/>
    <col min="7668" max="7668" width="15.85546875" style="73" customWidth="1"/>
    <col min="7669" max="7670" width="11.42578125" style="73"/>
    <col min="7671" max="7671" width="12.85546875" style="73" customWidth="1"/>
    <col min="7672" max="7672" width="11.42578125" style="73" customWidth="1"/>
    <col min="7673" max="7673" width="14.42578125" style="73" customWidth="1"/>
    <col min="7674" max="7916" width="11.42578125" style="73"/>
    <col min="7917" max="7917" width="14.42578125" style="73" customWidth="1"/>
    <col min="7918" max="7918" width="38" style="73" customWidth="1"/>
    <col min="7919" max="7919" width="31.42578125" style="73" customWidth="1"/>
    <col min="7920" max="7920" width="21.42578125" style="73" customWidth="1"/>
    <col min="7921" max="7921" width="19" style="73" customWidth="1"/>
    <col min="7922" max="7922" width="14" style="73" customWidth="1"/>
    <col min="7923" max="7923" width="19.140625" style="73" customWidth="1"/>
    <col min="7924" max="7924" width="15.85546875" style="73" customWidth="1"/>
    <col min="7925" max="7926" width="11.42578125" style="73"/>
    <col min="7927" max="7927" width="12.85546875" style="73" customWidth="1"/>
    <col min="7928" max="7928" width="11.42578125" style="73" customWidth="1"/>
    <col min="7929" max="7929" width="14.42578125" style="73" customWidth="1"/>
    <col min="7930" max="8172" width="11.42578125" style="73"/>
    <col min="8173" max="8173" width="14.42578125" style="73" customWidth="1"/>
    <col min="8174" max="8174" width="38" style="73" customWidth="1"/>
    <col min="8175" max="8175" width="31.42578125" style="73" customWidth="1"/>
    <col min="8176" max="8176" width="21.42578125" style="73" customWidth="1"/>
    <col min="8177" max="8177" width="19" style="73" customWidth="1"/>
    <col min="8178" max="8178" width="14" style="73" customWidth="1"/>
    <col min="8179" max="8179" width="19.140625" style="73" customWidth="1"/>
    <col min="8180" max="8180" width="15.85546875" style="73" customWidth="1"/>
    <col min="8181" max="8182" width="11.42578125" style="73"/>
    <col min="8183" max="8183" width="12.85546875" style="73" customWidth="1"/>
    <col min="8184" max="8184" width="11.42578125" style="73" customWidth="1"/>
    <col min="8185" max="8185" width="14.42578125" style="73" customWidth="1"/>
    <col min="8186" max="8428" width="11.42578125" style="73"/>
    <col min="8429" max="8429" width="14.42578125" style="73" customWidth="1"/>
    <col min="8430" max="8430" width="38" style="73" customWidth="1"/>
    <col min="8431" max="8431" width="31.42578125" style="73" customWidth="1"/>
    <col min="8432" max="8432" width="21.42578125" style="73" customWidth="1"/>
    <col min="8433" max="8433" width="19" style="73" customWidth="1"/>
    <col min="8434" max="8434" width="14" style="73" customWidth="1"/>
    <col min="8435" max="8435" width="19.140625" style="73" customWidth="1"/>
    <col min="8436" max="8436" width="15.85546875" style="73" customWidth="1"/>
    <col min="8437" max="8438" width="11.42578125" style="73"/>
    <col min="8439" max="8439" width="12.85546875" style="73" customWidth="1"/>
    <col min="8440" max="8440" width="11.42578125" style="73" customWidth="1"/>
    <col min="8441" max="8441" width="14.42578125" style="73" customWidth="1"/>
    <col min="8442" max="8684" width="11.42578125" style="73"/>
    <col min="8685" max="8685" width="14.42578125" style="73" customWidth="1"/>
    <col min="8686" max="8686" width="38" style="73" customWidth="1"/>
    <col min="8687" max="8687" width="31.42578125" style="73" customWidth="1"/>
    <col min="8688" max="8688" width="21.42578125" style="73" customWidth="1"/>
    <col min="8689" max="8689" width="19" style="73" customWidth="1"/>
    <col min="8690" max="8690" width="14" style="73" customWidth="1"/>
    <col min="8691" max="8691" width="19.140625" style="73" customWidth="1"/>
    <col min="8692" max="8692" width="15.85546875" style="73" customWidth="1"/>
    <col min="8693" max="8694" width="11.42578125" style="73"/>
    <col min="8695" max="8695" width="12.85546875" style="73" customWidth="1"/>
    <col min="8696" max="8696" width="11.42578125" style="73" customWidth="1"/>
    <col min="8697" max="8697" width="14.42578125" style="73" customWidth="1"/>
    <col min="8698" max="8940" width="11.42578125" style="73"/>
    <col min="8941" max="8941" width="14.42578125" style="73" customWidth="1"/>
    <col min="8942" max="8942" width="38" style="73" customWidth="1"/>
    <col min="8943" max="8943" width="31.42578125" style="73" customWidth="1"/>
    <col min="8944" max="8944" width="21.42578125" style="73" customWidth="1"/>
    <col min="8945" max="8945" width="19" style="73" customWidth="1"/>
    <col min="8946" max="8946" width="14" style="73" customWidth="1"/>
    <col min="8947" max="8947" width="19.140625" style="73" customWidth="1"/>
    <col min="8948" max="8948" width="15.85546875" style="73" customWidth="1"/>
    <col min="8949" max="8950" width="11.42578125" style="73"/>
    <col min="8951" max="8951" width="12.85546875" style="73" customWidth="1"/>
    <col min="8952" max="8952" width="11.42578125" style="73" customWidth="1"/>
    <col min="8953" max="8953" width="14.42578125" style="73" customWidth="1"/>
    <col min="8954" max="9196" width="11.42578125" style="73"/>
    <col min="9197" max="9197" width="14.42578125" style="73" customWidth="1"/>
    <col min="9198" max="9198" width="38" style="73" customWidth="1"/>
    <col min="9199" max="9199" width="31.42578125" style="73" customWidth="1"/>
    <col min="9200" max="9200" width="21.42578125" style="73" customWidth="1"/>
    <col min="9201" max="9201" width="19" style="73" customWidth="1"/>
    <col min="9202" max="9202" width="14" style="73" customWidth="1"/>
    <col min="9203" max="9203" width="19.140625" style="73" customWidth="1"/>
    <col min="9204" max="9204" width="15.85546875" style="73" customWidth="1"/>
    <col min="9205" max="9206" width="11.42578125" style="73"/>
    <col min="9207" max="9207" width="12.85546875" style="73" customWidth="1"/>
    <col min="9208" max="9208" width="11.42578125" style="73" customWidth="1"/>
    <col min="9209" max="9209" width="14.42578125" style="73" customWidth="1"/>
    <col min="9210" max="9452" width="11.42578125" style="73"/>
    <col min="9453" max="9453" width="14.42578125" style="73" customWidth="1"/>
    <col min="9454" max="9454" width="38" style="73" customWidth="1"/>
    <col min="9455" max="9455" width="31.42578125" style="73" customWidth="1"/>
    <col min="9456" max="9456" width="21.42578125" style="73" customWidth="1"/>
    <col min="9457" max="9457" width="19" style="73" customWidth="1"/>
    <col min="9458" max="9458" width="14" style="73" customWidth="1"/>
    <col min="9459" max="9459" width="19.140625" style="73" customWidth="1"/>
    <col min="9460" max="9460" width="15.85546875" style="73" customWidth="1"/>
    <col min="9461" max="9462" width="11.42578125" style="73"/>
    <col min="9463" max="9463" width="12.85546875" style="73" customWidth="1"/>
    <col min="9464" max="9464" width="11.42578125" style="73" customWidth="1"/>
    <col min="9465" max="9465" width="14.42578125" style="73" customWidth="1"/>
    <col min="9466" max="9708" width="11.42578125" style="73"/>
    <col min="9709" max="9709" width="14.42578125" style="73" customWidth="1"/>
    <col min="9710" max="9710" width="38" style="73" customWidth="1"/>
    <col min="9711" max="9711" width="31.42578125" style="73" customWidth="1"/>
    <col min="9712" max="9712" width="21.42578125" style="73" customWidth="1"/>
    <col min="9713" max="9713" width="19" style="73" customWidth="1"/>
    <col min="9714" max="9714" width="14" style="73" customWidth="1"/>
    <col min="9715" max="9715" width="19.140625" style="73" customWidth="1"/>
    <col min="9716" max="9716" width="15.85546875" style="73" customWidth="1"/>
    <col min="9717" max="9718" width="11.42578125" style="73"/>
    <col min="9719" max="9719" width="12.85546875" style="73" customWidth="1"/>
    <col min="9720" max="9720" width="11.42578125" style="73" customWidth="1"/>
    <col min="9721" max="9721" width="14.42578125" style="73" customWidth="1"/>
    <col min="9722" max="9964" width="11.42578125" style="73"/>
    <col min="9965" max="9965" width="14.42578125" style="73" customWidth="1"/>
    <col min="9966" max="9966" width="38" style="73" customWidth="1"/>
    <col min="9967" max="9967" width="31.42578125" style="73" customWidth="1"/>
    <col min="9968" max="9968" width="21.42578125" style="73" customWidth="1"/>
    <col min="9969" max="9969" width="19" style="73" customWidth="1"/>
    <col min="9970" max="9970" width="14" style="73" customWidth="1"/>
    <col min="9971" max="9971" width="19.140625" style="73" customWidth="1"/>
    <col min="9972" max="9972" width="15.85546875" style="73" customWidth="1"/>
    <col min="9973" max="9974" width="11.42578125" style="73"/>
    <col min="9975" max="9975" width="12.85546875" style="73" customWidth="1"/>
    <col min="9976" max="9976" width="11.42578125" style="73" customWidth="1"/>
    <col min="9977" max="9977" width="14.42578125" style="73" customWidth="1"/>
    <col min="9978" max="10220" width="11.42578125" style="73"/>
    <col min="10221" max="10221" width="14.42578125" style="73" customWidth="1"/>
    <col min="10222" max="10222" width="38" style="73" customWidth="1"/>
    <col min="10223" max="10223" width="31.42578125" style="73" customWidth="1"/>
    <col min="10224" max="10224" width="21.42578125" style="73" customWidth="1"/>
    <col min="10225" max="10225" width="19" style="73" customWidth="1"/>
    <col min="10226" max="10226" width="14" style="73" customWidth="1"/>
    <col min="10227" max="10227" width="19.140625" style="73" customWidth="1"/>
    <col min="10228" max="10228" width="15.85546875" style="73" customWidth="1"/>
    <col min="10229" max="10230" width="11.42578125" style="73"/>
    <col min="10231" max="10231" width="12.85546875" style="73" customWidth="1"/>
    <col min="10232" max="10232" width="11.42578125" style="73" customWidth="1"/>
    <col min="10233" max="10233" width="14.42578125" style="73" customWidth="1"/>
    <col min="10234" max="10476" width="11.42578125" style="73"/>
    <col min="10477" max="10477" width="14.42578125" style="73" customWidth="1"/>
    <col min="10478" max="10478" width="38" style="73" customWidth="1"/>
    <col min="10479" max="10479" width="31.42578125" style="73" customWidth="1"/>
    <col min="10480" max="10480" width="21.42578125" style="73" customWidth="1"/>
    <col min="10481" max="10481" width="19" style="73" customWidth="1"/>
    <col min="10482" max="10482" width="14" style="73" customWidth="1"/>
    <col min="10483" max="10483" width="19.140625" style="73" customWidth="1"/>
    <col min="10484" max="10484" width="15.85546875" style="73" customWidth="1"/>
    <col min="10485" max="10486" width="11.42578125" style="73"/>
    <col min="10487" max="10487" width="12.85546875" style="73" customWidth="1"/>
    <col min="10488" max="10488" width="11.42578125" style="73" customWidth="1"/>
    <col min="10489" max="10489" width="14.42578125" style="73" customWidth="1"/>
    <col min="10490" max="10732" width="11.42578125" style="73"/>
    <col min="10733" max="10733" width="14.42578125" style="73" customWidth="1"/>
    <col min="10734" max="10734" width="38" style="73" customWidth="1"/>
    <col min="10735" max="10735" width="31.42578125" style="73" customWidth="1"/>
    <col min="10736" max="10736" width="21.42578125" style="73" customWidth="1"/>
    <col min="10737" max="10737" width="19" style="73" customWidth="1"/>
    <col min="10738" max="10738" width="14" style="73" customWidth="1"/>
    <col min="10739" max="10739" width="19.140625" style="73" customWidth="1"/>
    <col min="10740" max="10740" width="15.85546875" style="73" customWidth="1"/>
    <col min="10741" max="10742" width="11.42578125" style="73"/>
    <col min="10743" max="10743" width="12.85546875" style="73" customWidth="1"/>
    <col min="10744" max="10744" width="11.42578125" style="73" customWidth="1"/>
    <col min="10745" max="10745" width="14.42578125" style="73" customWidth="1"/>
    <col min="10746" max="10988" width="11.42578125" style="73"/>
    <col min="10989" max="10989" width="14.42578125" style="73" customWidth="1"/>
    <col min="10990" max="10990" width="38" style="73" customWidth="1"/>
    <col min="10991" max="10991" width="31.42578125" style="73" customWidth="1"/>
    <col min="10992" max="10992" width="21.42578125" style="73" customWidth="1"/>
    <col min="10993" max="10993" width="19" style="73" customWidth="1"/>
    <col min="10994" max="10994" width="14" style="73" customWidth="1"/>
    <col min="10995" max="10995" width="19.140625" style="73" customWidth="1"/>
    <col min="10996" max="10996" width="15.85546875" style="73" customWidth="1"/>
    <col min="10997" max="10998" width="11.42578125" style="73"/>
    <col min="10999" max="10999" width="12.85546875" style="73" customWidth="1"/>
    <col min="11000" max="11000" width="11.42578125" style="73" customWidth="1"/>
    <col min="11001" max="11001" width="14.42578125" style="73" customWidth="1"/>
    <col min="11002" max="11244" width="11.42578125" style="73"/>
    <col min="11245" max="11245" width="14.42578125" style="73" customWidth="1"/>
    <col min="11246" max="11246" width="38" style="73" customWidth="1"/>
    <col min="11247" max="11247" width="31.42578125" style="73" customWidth="1"/>
    <col min="11248" max="11248" width="21.42578125" style="73" customWidth="1"/>
    <col min="11249" max="11249" width="19" style="73" customWidth="1"/>
    <col min="11250" max="11250" width="14" style="73" customWidth="1"/>
    <col min="11251" max="11251" width="19.140625" style="73" customWidth="1"/>
    <col min="11252" max="11252" width="15.85546875" style="73" customWidth="1"/>
    <col min="11253" max="11254" width="11.42578125" style="73"/>
    <col min="11255" max="11255" width="12.85546875" style="73" customWidth="1"/>
    <col min="11256" max="11256" width="11.42578125" style="73" customWidth="1"/>
    <col min="11257" max="11257" width="14.42578125" style="73" customWidth="1"/>
    <col min="11258" max="11500" width="11.42578125" style="73"/>
    <col min="11501" max="11501" width="14.42578125" style="73" customWidth="1"/>
    <col min="11502" max="11502" width="38" style="73" customWidth="1"/>
    <col min="11503" max="11503" width="31.42578125" style="73" customWidth="1"/>
    <col min="11504" max="11504" width="21.42578125" style="73" customWidth="1"/>
    <col min="11505" max="11505" width="19" style="73" customWidth="1"/>
    <col min="11506" max="11506" width="14" style="73" customWidth="1"/>
    <col min="11507" max="11507" width="19.140625" style="73" customWidth="1"/>
    <col min="11508" max="11508" width="15.85546875" style="73" customWidth="1"/>
    <col min="11509" max="11510" width="11.42578125" style="73"/>
    <col min="11511" max="11511" width="12.85546875" style="73" customWidth="1"/>
    <col min="11512" max="11512" width="11.42578125" style="73" customWidth="1"/>
    <col min="11513" max="11513" width="14.42578125" style="73" customWidth="1"/>
    <col min="11514" max="11756" width="11.42578125" style="73"/>
    <col min="11757" max="11757" width="14.42578125" style="73" customWidth="1"/>
    <col min="11758" max="11758" width="38" style="73" customWidth="1"/>
    <col min="11759" max="11759" width="31.42578125" style="73" customWidth="1"/>
    <col min="11760" max="11760" width="21.42578125" style="73" customWidth="1"/>
    <col min="11761" max="11761" width="19" style="73" customWidth="1"/>
    <col min="11762" max="11762" width="14" style="73" customWidth="1"/>
    <col min="11763" max="11763" width="19.140625" style="73" customWidth="1"/>
    <col min="11764" max="11764" width="15.85546875" style="73" customWidth="1"/>
    <col min="11765" max="11766" width="11.42578125" style="73"/>
    <col min="11767" max="11767" width="12.85546875" style="73" customWidth="1"/>
    <col min="11768" max="11768" width="11.42578125" style="73" customWidth="1"/>
    <col min="11769" max="11769" width="14.42578125" style="73" customWidth="1"/>
    <col min="11770" max="12012" width="11.42578125" style="73"/>
    <col min="12013" max="12013" width="14.42578125" style="73" customWidth="1"/>
    <col min="12014" max="12014" width="38" style="73" customWidth="1"/>
    <col min="12015" max="12015" width="31.42578125" style="73" customWidth="1"/>
    <col min="12016" max="12016" width="21.42578125" style="73" customWidth="1"/>
    <col min="12017" max="12017" width="19" style="73" customWidth="1"/>
    <col min="12018" max="12018" width="14" style="73" customWidth="1"/>
    <col min="12019" max="12019" width="19.140625" style="73" customWidth="1"/>
    <col min="12020" max="12020" width="15.85546875" style="73" customWidth="1"/>
    <col min="12021" max="12022" width="11.42578125" style="73"/>
    <col min="12023" max="12023" width="12.85546875" style="73" customWidth="1"/>
    <col min="12024" max="12024" width="11.42578125" style="73" customWidth="1"/>
    <col min="12025" max="12025" width="14.42578125" style="73" customWidth="1"/>
    <col min="12026" max="12268" width="11.42578125" style="73"/>
    <col min="12269" max="12269" width="14.42578125" style="73" customWidth="1"/>
    <col min="12270" max="12270" width="38" style="73" customWidth="1"/>
    <col min="12271" max="12271" width="31.42578125" style="73" customWidth="1"/>
    <col min="12272" max="12272" width="21.42578125" style="73" customWidth="1"/>
    <col min="12273" max="12273" width="19" style="73" customWidth="1"/>
    <col min="12274" max="12274" width="14" style="73" customWidth="1"/>
    <col min="12275" max="12275" width="19.140625" style="73" customWidth="1"/>
    <col min="12276" max="12276" width="15.85546875" style="73" customWidth="1"/>
    <col min="12277" max="12278" width="11.42578125" style="73"/>
    <col min="12279" max="12279" width="12.85546875" style="73" customWidth="1"/>
    <col min="12280" max="12280" width="11.42578125" style="73" customWidth="1"/>
    <col min="12281" max="12281" width="14.42578125" style="73" customWidth="1"/>
    <col min="12282" max="12524" width="11.42578125" style="73"/>
    <col min="12525" max="12525" width="14.42578125" style="73" customWidth="1"/>
    <col min="12526" max="12526" width="38" style="73" customWidth="1"/>
    <col min="12527" max="12527" width="31.42578125" style="73" customWidth="1"/>
    <col min="12528" max="12528" width="21.42578125" style="73" customWidth="1"/>
    <col min="12529" max="12529" width="19" style="73" customWidth="1"/>
    <col min="12530" max="12530" width="14" style="73" customWidth="1"/>
    <col min="12531" max="12531" width="19.140625" style="73" customWidth="1"/>
    <col min="12532" max="12532" width="15.85546875" style="73" customWidth="1"/>
    <col min="12533" max="12534" width="11.42578125" style="73"/>
    <col min="12535" max="12535" width="12.85546875" style="73" customWidth="1"/>
    <col min="12536" max="12536" width="11.42578125" style="73" customWidth="1"/>
    <col min="12537" max="12537" width="14.42578125" style="73" customWidth="1"/>
    <col min="12538" max="12780" width="11.42578125" style="73"/>
    <col min="12781" max="12781" width="14.42578125" style="73" customWidth="1"/>
    <col min="12782" max="12782" width="38" style="73" customWidth="1"/>
    <col min="12783" max="12783" width="31.42578125" style="73" customWidth="1"/>
    <col min="12784" max="12784" width="21.42578125" style="73" customWidth="1"/>
    <col min="12785" max="12785" width="19" style="73" customWidth="1"/>
    <col min="12786" max="12786" width="14" style="73" customWidth="1"/>
    <col min="12787" max="12787" width="19.140625" style="73" customWidth="1"/>
    <col min="12788" max="12788" width="15.85546875" style="73" customWidth="1"/>
    <col min="12789" max="12790" width="11.42578125" style="73"/>
    <col min="12791" max="12791" width="12.85546875" style="73" customWidth="1"/>
    <col min="12792" max="12792" width="11.42578125" style="73" customWidth="1"/>
    <col min="12793" max="12793" width="14.42578125" style="73" customWidth="1"/>
    <col min="12794" max="13036" width="11.42578125" style="73"/>
    <col min="13037" max="13037" width="14.42578125" style="73" customWidth="1"/>
    <col min="13038" max="13038" width="38" style="73" customWidth="1"/>
    <col min="13039" max="13039" width="31.42578125" style="73" customWidth="1"/>
    <col min="13040" max="13040" width="21.42578125" style="73" customWidth="1"/>
    <col min="13041" max="13041" width="19" style="73" customWidth="1"/>
    <col min="13042" max="13042" width="14" style="73" customWidth="1"/>
    <col min="13043" max="13043" width="19.140625" style="73" customWidth="1"/>
    <col min="13044" max="13044" width="15.85546875" style="73" customWidth="1"/>
    <col min="13045" max="13046" width="11.42578125" style="73"/>
    <col min="13047" max="13047" width="12.85546875" style="73" customWidth="1"/>
    <col min="13048" max="13048" width="11.42578125" style="73" customWidth="1"/>
    <col min="13049" max="13049" width="14.42578125" style="73" customWidth="1"/>
    <col min="13050" max="13292" width="11.42578125" style="73"/>
    <col min="13293" max="13293" width="14.42578125" style="73" customWidth="1"/>
    <col min="13294" max="13294" width="38" style="73" customWidth="1"/>
    <col min="13295" max="13295" width="31.42578125" style="73" customWidth="1"/>
    <col min="13296" max="13296" width="21.42578125" style="73" customWidth="1"/>
    <col min="13297" max="13297" width="19" style="73" customWidth="1"/>
    <col min="13298" max="13298" width="14" style="73" customWidth="1"/>
    <col min="13299" max="13299" width="19.140625" style="73" customWidth="1"/>
    <col min="13300" max="13300" width="15.85546875" style="73" customWidth="1"/>
    <col min="13301" max="13302" width="11.42578125" style="73"/>
    <col min="13303" max="13303" width="12.85546875" style="73" customWidth="1"/>
    <col min="13304" max="13304" width="11.42578125" style="73" customWidth="1"/>
    <col min="13305" max="13305" width="14.42578125" style="73" customWidth="1"/>
    <col min="13306" max="13548" width="11.42578125" style="73"/>
    <col min="13549" max="13549" width="14.42578125" style="73" customWidth="1"/>
    <col min="13550" max="13550" width="38" style="73" customWidth="1"/>
    <col min="13551" max="13551" width="31.42578125" style="73" customWidth="1"/>
    <col min="13552" max="13552" width="21.42578125" style="73" customWidth="1"/>
    <col min="13553" max="13553" width="19" style="73" customWidth="1"/>
    <col min="13554" max="13554" width="14" style="73" customWidth="1"/>
    <col min="13555" max="13555" width="19.140625" style="73" customWidth="1"/>
    <col min="13556" max="13556" width="15.85546875" style="73" customWidth="1"/>
    <col min="13557" max="13558" width="11.42578125" style="73"/>
    <col min="13559" max="13559" width="12.85546875" style="73" customWidth="1"/>
    <col min="13560" max="13560" width="11.42578125" style="73" customWidth="1"/>
    <col min="13561" max="13561" width="14.42578125" style="73" customWidth="1"/>
    <col min="13562" max="13804" width="11.42578125" style="73"/>
    <col min="13805" max="13805" width="14.42578125" style="73" customWidth="1"/>
    <col min="13806" max="13806" width="38" style="73" customWidth="1"/>
    <col min="13807" max="13807" width="31.42578125" style="73" customWidth="1"/>
    <col min="13808" max="13808" width="21.42578125" style="73" customWidth="1"/>
    <col min="13809" max="13809" width="19" style="73" customWidth="1"/>
    <col min="13810" max="13810" width="14" style="73" customWidth="1"/>
    <col min="13811" max="13811" width="19.140625" style="73" customWidth="1"/>
    <col min="13812" max="13812" width="15.85546875" style="73" customWidth="1"/>
    <col min="13813" max="13814" width="11.42578125" style="73"/>
    <col min="13815" max="13815" width="12.85546875" style="73" customWidth="1"/>
    <col min="13816" max="13816" width="11.42578125" style="73" customWidth="1"/>
    <col min="13817" max="13817" width="14.42578125" style="73" customWidth="1"/>
    <col min="13818" max="14060" width="11.42578125" style="73"/>
    <col min="14061" max="14061" width="14.42578125" style="73" customWidth="1"/>
    <col min="14062" max="14062" width="38" style="73" customWidth="1"/>
    <col min="14063" max="14063" width="31.42578125" style="73" customWidth="1"/>
    <col min="14064" max="14064" width="21.42578125" style="73" customWidth="1"/>
    <col min="14065" max="14065" width="19" style="73" customWidth="1"/>
    <col min="14066" max="14066" width="14" style="73" customWidth="1"/>
    <col min="14067" max="14067" width="19.140625" style="73" customWidth="1"/>
    <col min="14068" max="14068" width="15.85546875" style="73" customWidth="1"/>
    <col min="14069" max="14070" width="11.42578125" style="73"/>
    <col min="14071" max="14071" width="12.85546875" style="73" customWidth="1"/>
    <col min="14072" max="14072" width="11.42578125" style="73" customWidth="1"/>
    <col min="14073" max="14073" width="14.42578125" style="73" customWidth="1"/>
    <col min="14074" max="14316" width="11.42578125" style="73"/>
    <col min="14317" max="14317" width="14.42578125" style="73" customWidth="1"/>
    <col min="14318" max="14318" width="38" style="73" customWidth="1"/>
    <col min="14319" max="14319" width="31.42578125" style="73" customWidth="1"/>
    <col min="14320" max="14320" width="21.42578125" style="73" customWidth="1"/>
    <col min="14321" max="14321" width="19" style="73" customWidth="1"/>
    <col min="14322" max="14322" width="14" style="73" customWidth="1"/>
    <col min="14323" max="14323" width="19.140625" style="73" customWidth="1"/>
    <col min="14324" max="14324" width="15.85546875" style="73" customWidth="1"/>
    <col min="14325" max="14326" width="11.42578125" style="73"/>
    <col min="14327" max="14327" width="12.85546875" style="73" customWidth="1"/>
    <col min="14328" max="14328" width="11.42578125" style="73" customWidth="1"/>
    <col min="14329" max="14329" width="14.42578125" style="73" customWidth="1"/>
    <col min="14330" max="14572" width="11.42578125" style="73"/>
    <col min="14573" max="14573" width="14.42578125" style="73" customWidth="1"/>
    <col min="14574" max="14574" width="38" style="73" customWidth="1"/>
    <col min="14575" max="14575" width="31.42578125" style="73" customWidth="1"/>
    <col min="14576" max="14576" width="21.42578125" style="73" customWidth="1"/>
    <col min="14577" max="14577" width="19" style="73" customWidth="1"/>
    <col min="14578" max="14578" width="14" style="73" customWidth="1"/>
    <col min="14579" max="14579" width="19.140625" style="73" customWidth="1"/>
    <col min="14580" max="14580" width="15.85546875" style="73" customWidth="1"/>
    <col min="14581" max="14582" width="11.42578125" style="73"/>
    <col min="14583" max="14583" width="12.85546875" style="73" customWidth="1"/>
    <col min="14584" max="14584" width="11.42578125" style="73" customWidth="1"/>
    <col min="14585" max="14585" width="14.42578125" style="73" customWidth="1"/>
    <col min="14586" max="14828" width="11.42578125" style="73"/>
    <col min="14829" max="14829" width="14.42578125" style="73" customWidth="1"/>
    <col min="14830" max="14830" width="38" style="73" customWidth="1"/>
    <col min="14831" max="14831" width="31.42578125" style="73" customWidth="1"/>
    <col min="14832" max="14832" width="21.42578125" style="73" customWidth="1"/>
    <col min="14833" max="14833" width="19" style="73" customWidth="1"/>
    <col min="14834" max="14834" width="14" style="73" customWidth="1"/>
    <col min="14835" max="14835" width="19.140625" style="73" customWidth="1"/>
    <col min="14836" max="14836" width="15.85546875" style="73" customWidth="1"/>
    <col min="14837" max="14838" width="11.42578125" style="73"/>
    <col min="14839" max="14839" width="12.85546875" style="73" customWidth="1"/>
    <col min="14840" max="14840" width="11.42578125" style="73" customWidth="1"/>
    <col min="14841" max="14841" width="14.42578125" style="73" customWidth="1"/>
    <col min="14842" max="15084" width="11.42578125" style="73"/>
    <col min="15085" max="15085" width="14.42578125" style="73" customWidth="1"/>
    <col min="15086" max="15086" width="38" style="73" customWidth="1"/>
    <col min="15087" max="15087" width="31.42578125" style="73" customWidth="1"/>
    <col min="15088" max="15088" width="21.42578125" style="73" customWidth="1"/>
    <col min="15089" max="15089" width="19" style="73" customWidth="1"/>
    <col min="15090" max="15090" width="14" style="73" customWidth="1"/>
    <col min="15091" max="15091" width="19.140625" style="73" customWidth="1"/>
    <col min="15092" max="15092" width="15.85546875" style="73" customWidth="1"/>
    <col min="15093" max="15094" width="11.42578125" style="73"/>
    <col min="15095" max="15095" width="12.85546875" style="73" customWidth="1"/>
    <col min="15096" max="15096" width="11.42578125" style="73" customWidth="1"/>
    <col min="15097" max="15097" width="14.42578125" style="73" customWidth="1"/>
    <col min="15098" max="15340" width="11.42578125" style="73"/>
    <col min="15341" max="15341" width="14.42578125" style="73" customWidth="1"/>
    <col min="15342" max="15342" width="38" style="73" customWidth="1"/>
    <col min="15343" max="15343" width="31.42578125" style="73" customWidth="1"/>
    <col min="15344" max="15344" width="21.42578125" style="73" customWidth="1"/>
    <col min="15345" max="15345" width="19" style="73" customWidth="1"/>
    <col min="15346" max="15346" width="14" style="73" customWidth="1"/>
    <col min="15347" max="15347" width="19.140625" style="73" customWidth="1"/>
    <col min="15348" max="15348" width="15.85546875" style="73" customWidth="1"/>
    <col min="15349" max="15350" width="11.42578125" style="73"/>
    <col min="15351" max="15351" width="12.85546875" style="73" customWidth="1"/>
    <col min="15352" max="15352" width="11.42578125" style="73" customWidth="1"/>
    <col min="15353" max="15353" width="14.42578125" style="73" customWidth="1"/>
    <col min="15354" max="15596" width="11.42578125" style="73"/>
    <col min="15597" max="15597" width="14.42578125" style="73" customWidth="1"/>
    <col min="15598" max="15598" width="38" style="73" customWidth="1"/>
    <col min="15599" max="15599" width="31.42578125" style="73" customWidth="1"/>
    <col min="15600" max="15600" width="21.42578125" style="73" customWidth="1"/>
    <col min="15601" max="15601" width="19" style="73" customWidth="1"/>
    <col min="15602" max="15602" width="14" style="73" customWidth="1"/>
    <col min="15603" max="15603" width="19.140625" style="73" customWidth="1"/>
    <col min="15604" max="15604" width="15.85546875" style="73" customWidth="1"/>
    <col min="15605" max="15606" width="11.42578125" style="73"/>
    <col min="15607" max="15607" width="12.85546875" style="73" customWidth="1"/>
    <col min="15608" max="15608" width="11.42578125" style="73" customWidth="1"/>
    <col min="15609" max="15609" width="14.42578125" style="73" customWidth="1"/>
    <col min="15610" max="15852" width="11.42578125" style="73"/>
    <col min="15853" max="15853" width="14.42578125" style="73" customWidth="1"/>
    <col min="15854" max="15854" width="38" style="73" customWidth="1"/>
    <col min="15855" max="15855" width="31.42578125" style="73" customWidth="1"/>
    <col min="15856" max="15856" width="21.42578125" style="73" customWidth="1"/>
    <col min="15857" max="15857" width="19" style="73" customWidth="1"/>
    <col min="15858" max="15858" width="14" style="73" customWidth="1"/>
    <col min="15859" max="15859" width="19.140625" style="73" customWidth="1"/>
    <col min="15860" max="15860" width="15.85546875" style="73" customWidth="1"/>
    <col min="15861" max="15862" width="11.42578125" style="73"/>
    <col min="15863" max="15863" width="12.85546875" style="73" customWidth="1"/>
    <col min="15864" max="15864" width="11.42578125" style="73" customWidth="1"/>
    <col min="15865" max="15865" width="14.42578125" style="73" customWidth="1"/>
    <col min="15866" max="16108" width="11.42578125" style="73"/>
    <col min="16109" max="16109" width="14.42578125" style="73" customWidth="1"/>
    <col min="16110" max="16110" width="38" style="73" customWidth="1"/>
    <col min="16111" max="16111" width="31.42578125" style="73" customWidth="1"/>
    <col min="16112" max="16112" width="21.42578125" style="73" customWidth="1"/>
    <col min="16113" max="16113" width="19" style="73" customWidth="1"/>
    <col min="16114" max="16114" width="14" style="73" customWidth="1"/>
    <col min="16115" max="16115" width="19.140625" style="73" customWidth="1"/>
    <col min="16116" max="16116" width="15.85546875" style="73" customWidth="1"/>
    <col min="16117" max="16118" width="11.42578125" style="73"/>
    <col min="16119" max="16119" width="12.85546875" style="73" customWidth="1"/>
    <col min="16120" max="16120" width="11.42578125" style="73" customWidth="1"/>
    <col min="16121" max="16121" width="14.42578125" style="73" customWidth="1"/>
    <col min="16122" max="16384" width="11.42578125" style="73"/>
  </cols>
  <sheetData>
    <row r="1" spans="1:12" s="69" customFormat="1" ht="76.5" customHeight="1" x14ac:dyDescent="0.25">
      <c r="A1" s="112" t="s">
        <v>243</v>
      </c>
      <c r="B1" s="112"/>
      <c r="C1" s="112"/>
      <c r="D1" s="112"/>
      <c r="E1" s="112"/>
      <c r="F1" s="112"/>
      <c r="G1" s="112"/>
      <c r="H1" s="113"/>
      <c r="I1" s="67"/>
      <c r="J1" s="68"/>
      <c r="K1" s="68"/>
      <c r="L1" s="68"/>
    </row>
    <row r="2" spans="1:12" s="69" customFormat="1" ht="21.95" customHeight="1" x14ac:dyDescent="0.25">
      <c r="A2" s="124" t="s">
        <v>245</v>
      </c>
      <c r="B2" s="124"/>
      <c r="C2" s="124"/>
      <c r="D2" s="124"/>
      <c r="E2" s="124"/>
      <c r="F2" s="124"/>
      <c r="G2" s="124"/>
      <c r="H2" s="125"/>
      <c r="I2" s="67"/>
      <c r="J2" s="67"/>
      <c r="K2" s="68"/>
      <c r="L2" s="68"/>
    </row>
    <row r="3" spans="1:12" s="69" customFormat="1" ht="72.75" customHeight="1" x14ac:dyDescent="0.25">
      <c r="A3" s="64" t="s">
        <v>151</v>
      </c>
      <c r="B3" s="63" t="s">
        <v>152</v>
      </c>
      <c r="C3" s="63" t="s">
        <v>148</v>
      </c>
      <c r="D3" s="63" t="s">
        <v>149</v>
      </c>
      <c r="E3" s="64" t="s">
        <v>153</v>
      </c>
      <c r="F3" s="64" t="s">
        <v>266</v>
      </c>
      <c r="G3" s="64" t="s">
        <v>137</v>
      </c>
      <c r="H3" s="64" t="s">
        <v>135</v>
      </c>
      <c r="I3" s="67"/>
      <c r="J3" s="68"/>
      <c r="K3" s="68"/>
      <c r="L3" s="68"/>
    </row>
    <row r="4" spans="1:12" s="78" customFormat="1" ht="114" customHeight="1" x14ac:dyDescent="0.25">
      <c r="A4" s="66" t="s">
        <v>214</v>
      </c>
      <c r="B4" s="83">
        <v>1</v>
      </c>
      <c r="C4" s="66" t="s">
        <v>215</v>
      </c>
      <c r="D4" s="66" t="s">
        <v>216</v>
      </c>
      <c r="E4" s="103">
        <v>43343</v>
      </c>
      <c r="F4" s="86">
        <v>0</v>
      </c>
      <c r="G4" s="98" t="s">
        <v>246</v>
      </c>
      <c r="H4" s="79" t="s">
        <v>224</v>
      </c>
      <c r="I4" s="90"/>
      <c r="J4" s="91"/>
      <c r="K4" s="91"/>
      <c r="L4" s="92"/>
    </row>
    <row r="5" spans="1:12" ht="25.5" customHeight="1" x14ac:dyDescent="0.25">
      <c r="C5" s="73"/>
      <c r="F5" s="106">
        <f>AVERAGE(F4)</f>
        <v>0</v>
      </c>
    </row>
    <row r="6" spans="1:12" ht="54" customHeight="1" x14ac:dyDescent="0.25">
      <c r="C6" s="73"/>
    </row>
    <row r="7" spans="1:12" ht="54" customHeight="1" x14ac:dyDescent="0.25">
      <c r="C7" s="73"/>
    </row>
    <row r="8" spans="1:12" ht="54" customHeight="1" x14ac:dyDescent="0.25">
      <c r="C8" s="73"/>
    </row>
    <row r="9" spans="1:12" ht="54" customHeight="1" x14ac:dyDescent="0.25"/>
    <row r="10" spans="1:12" ht="54" customHeight="1" x14ac:dyDescent="0.25"/>
    <row r="11" spans="1:12" ht="24" customHeight="1" x14ac:dyDescent="0.25">
      <c r="I11" s="74"/>
      <c r="J11" s="75"/>
      <c r="K11" s="75"/>
      <c r="L11" s="75"/>
    </row>
    <row r="12" spans="1:12" ht="54" customHeight="1" x14ac:dyDescent="0.25"/>
    <row r="13" spans="1:12" ht="54" customHeight="1" x14ac:dyDescent="0.25"/>
    <row r="14" spans="1:12" ht="54" customHeight="1" x14ac:dyDescent="0.25"/>
    <row r="15" spans="1:12" ht="54" customHeight="1" x14ac:dyDescent="0.25"/>
    <row r="16" spans="1:12" ht="54" customHeight="1" x14ac:dyDescent="0.25"/>
    <row r="17" ht="54" customHeight="1" x14ac:dyDescent="0.25"/>
    <row r="18" ht="54" customHeight="1" x14ac:dyDescent="0.25"/>
    <row r="19" ht="54" customHeight="1" x14ac:dyDescent="0.25"/>
    <row r="20" ht="23.25" customHeight="1" x14ac:dyDescent="0.25"/>
    <row r="21" ht="23.25" customHeight="1" x14ac:dyDescent="0.25"/>
    <row r="22" ht="23.25" customHeight="1" x14ac:dyDescent="0.25"/>
    <row r="25" ht="14.1" customHeight="1" x14ac:dyDescent="0.25"/>
  </sheetData>
  <sheetProtection formatCells="0" formatColumns="0" formatRows="0" insertColumns="0" insertRows="0" insertHyperlinks="0" deleteColumns="0" deleteRows="0" sort="0" autoFilter="0" pivotTables="0"/>
  <mergeCells count="2">
    <mergeCell ref="A2:H2"/>
    <mergeCell ref="A1:H1"/>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6"/>
  <sheetViews>
    <sheetView workbookViewId="0">
      <selection activeCell="B5" sqref="B5:B14"/>
    </sheetView>
  </sheetViews>
  <sheetFormatPr baseColWidth="10" defaultColWidth="11.42578125" defaultRowHeight="15.75" x14ac:dyDescent="0.25"/>
  <cols>
    <col min="1" max="1" width="56" style="1" customWidth="1"/>
    <col min="2" max="6" width="23.7109375" style="1" customWidth="1"/>
    <col min="7" max="7" width="24.85546875" style="1" customWidth="1"/>
    <col min="8" max="9" width="23.7109375" style="1" customWidth="1"/>
    <col min="10" max="16384" width="11.42578125" style="1"/>
  </cols>
  <sheetData>
    <row r="2" spans="1:11" ht="47.25" x14ac:dyDescent="0.25">
      <c r="A2" s="9" t="s">
        <v>18</v>
      </c>
      <c r="B2" s="10" t="s">
        <v>82</v>
      </c>
      <c r="C2" s="10" t="s">
        <v>81</v>
      </c>
      <c r="D2" s="45" t="s">
        <v>106</v>
      </c>
      <c r="E2" s="10" t="s">
        <v>109</v>
      </c>
      <c r="F2" s="10" t="s">
        <v>112</v>
      </c>
      <c r="G2" s="10" t="s">
        <v>84</v>
      </c>
      <c r="H2" s="10" t="s">
        <v>85</v>
      </c>
      <c r="I2" s="10" t="s">
        <v>83</v>
      </c>
    </row>
    <row r="3" spans="1:11" x14ac:dyDescent="0.25">
      <c r="A3" s="2" t="s">
        <v>4</v>
      </c>
      <c r="B3" s="3">
        <f>19*8.5</f>
        <v>161.5</v>
      </c>
      <c r="C3" s="3">
        <v>161.5</v>
      </c>
      <c r="D3" s="3"/>
      <c r="E3" s="3">
        <f>+B3</f>
        <v>161.5</v>
      </c>
      <c r="F3" s="3">
        <f>+C3</f>
        <v>161.5</v>
      </c>
      <c r="G3" s="3">
        <f>14*8.5</f>
        <v>119</v>
      </c>
      <c r="H3" s="3">
        <f>14*8.5</f>
        <v>119</v>
      </c>
      <c r="I3" s="3">
        <f>+B3</f>
        <v>161.5</v>
      </c>
      <c r="K3" s="14"/>
    </row>
    <row r="4" spans="1:11" x14ac:dyDescent="0.25">
      <c r="A4" s="2" t="s">
        <v>5</v>
      </c>
      <c r="B4" s="3">
        <f>21*8.5</f>
        <v>178.5</v>
      </c>
      <c r="C4" s="3">
        <v>178.5</v>
      </c>
      <c r="D4" s="3"/>
      <c r="E4" s="3">
        <f>+B4</f>
        <v>178.5</v>
      </c>
      <c r="F4" s="3">
        <f>15*8.5</f>
        <v>127.5</v>
      </c>
      <c r="G4" s="3">
        <f>17*8.5</f>
        <v>144.5</v>
      </c>
      <c r="H4" s="3">
        <f>15*8.5</f>
        <v>127.5</v>
      </c>
      <c r="I4" s="3">
        <f>8.5*11</f>
        <v>93.5</v>
      </c>
      <c r="K4" s="14"/>
    </row>
    <row r="5" spans="1:11" x14ac:dyDescent="0.25">
      <c r="A5" s="2" t="s">
        <v>6</v>
      </c>
      <c r="B5" s="3">
        <f>20*8.5</f>
        <v>170</v>
      </c>
      <c r="C5" s="3">
        <f>8.5*12</f>
        <v>102</v>
      </c>
      <c r="D5" s="3"/>
      <c r="E5" s="3">
        <v>170</v>
      </c>
      <c r="F5" s="3">
        <f>8.5*10</f>
        <v>85</v>
      </c>
      <c r="G5" s="3"/>
      <c r="H5" s="3"/>
      <c r="I5" s="3"/>
      <c r="K5" s="14"/>
    </row>
    <row r="6" spans="1:11" x14ac:dyDescent="0.25">
      <c r="A6" s="2" t="s">
        <v>7</v>
      </c>
      <c r="B6" s="3">
        <v>178.5</v>
      </c>
      <c r="C6" s="3"/>
      <c r="D6" s="3"/>
      <c r="E6" s="3">
        <f t="shared" ref="E6:E14" si="0">+B6</f>
        <v>178.5</v>
      </c>
      <c r="F6" s="3">
        <f>+B6</f>
        <v>178.5</v>
      </c>
      <c r="G6" s="3"/>
      <c r="H6" s="3"/>
      <c r="I6" s="3"/>
      <c r="K6" s="14"/>
    </row>
    <row r="7" spans="1:11" x14ac:dyDescent="0.25">
      <c r="A7" s="2" t="s">
        <v>8</v>
      </c>
      <c r="B7" s="3">
        <v>170</v>
      </c>
      <c r="C7" s="3"/>
      <c r="D7" s="3"/>
      <c r="E7" s="3">
        <f t="shared" si="0"/>
        <v>170</v>
      </c>
      <c r="F7" s="3">
        <f t="shared" ref="F7:F14" si="1">+B7</f>
        <v>170</v>
      </c>
      <c r="G7" s="3"/>
      <c r="H7" s="3"/>
      <c r="I7" s="3"/>
      <c r="K7" s="14"/>
    </row>
    <row r="8" spans="1:11" x14ac:dyDescent="0.25">
      <c r="A8" s="2" t="s">
        <v>9</v>
      </c>
      <c r="B8" s="3">
        <v>178.5</v>
      </c>
      <c r="C8" s="3"/>
      <c r="D8" s="3"/>
      <c r="E8" s="3">
        <f t="shared" si="0"/>
        <v>178.5</v>
      </c>
      <c r="F8" s="3">
        <f t="shared" si="1"/>
        <v>178.5</v>
      </c>
      <c r="G8" s="3"/>
      <c r="H8" s="3"/>
      <c r="I8" s="3"/>
      <c r="K8" s="14"/>
    </row>
    <row r="9" spans="1:11" x14ac:dyDescent="0.25">
      <c r="A9" s="2" t="s">
        <v>10</v>
      </c>
      <c r="B9" s="3">
        <v>161.5</v>
      </c>
      <c r="C9" s="3"/>
      <c r="D9" s="3"/>
      <c r="E9" s="3">
        <f t="shared" si="0"/>
        <v>161.5</v>
      </c>
      <c r="F9" s="3">
        <f t="shared" si="1"/>
        <v>161.5</v>
      </c>
      <c r="G9" s="3"/>
      <c r="H9" s="3"/>
      <c r="I9" s="3"/>
      <c r="K9" s="14"/>
    </row>
    <row r="10" spans="1:11" x14ac:dyDescent="0.25">
      <c r="A10" s="2" t="s">
        <v>11</v>
      </c>
      <c r="B10" s="3">
        <v>187</v>
      </c>
      <c r="C10" s="3"/>
      <c r="D10" s="3"/>
      <c r="E10" s="3">
        <f t="shared" si="0"/>
        <v>187</v>
      </c>
      <c r="F10" s="3">
        <f t="shared" si="1"/>
        <v>187</v>
      </c>
      <c r="G10" s="3"/>
      <c r="H10" s="3"/>
      <c r="I10" s="3"/>
      <c r="K10" s="14"/>
    </row>
    <row r="11" spans="1:11" x14ac:dyDescent="0.25">
      <c r="A11" s="2" t="s">
        <v>12</v>
      </c>
      <c r="B11" s="3">
        <v>187</v>
      </c>
      <c r="C11" s="3"/>
      <c r="D11" s="3"/>
      <c r="E11" s="3">
        <f t="shared" si="0"/>
        <v>187</v>
      </c>
      <c r="F11" s="3">
        <f t="shared" si="1"/>
        <v>187</v>
      </c>
      <c r="G11" s="3"/>
      <c r="H11" s="3"/>
      <c r="I11" s="3"/>
      <c r="K11" s="14"/>
    </row>
    <row r="12" spans="1:11" x14ac:dyDescent="0.25">
      <c r="A12" s="2" t="s">
        <v>13</v>
      </c>
      <c r="B12" s="3">
        <v>170</v>
      </c>
      <c r="C12" s="3"/>
      <c r="D12" s="3"/>
      <c r="E12" s="3">
        <f t="shared" si="0"/>
        <v>170</v>
      </c>
      <c r="F12" s="3">
        <f t="shared" si="1"/>
        <v>170</v>
      </c>
      <c r="G12" s="3"/>
      <c r="H12" s="3"/>
      <c r="I12" s="3"/>
      <c r="K12" s="14"/>
    </row>
    <row r="13" spans="1:11" x14ac:dyDescent="0.25">
      <c r="A13" s="2" t="s">
        <v>14</v>
      </c>
      <c r="B13" s="3">
        <v>170</v>
      </c>
      <c r="C13" s="3"/>
      <c r="D13" s="3"/>
      <c r="E13" s="3">
        <f t="shared" si="0"/>
        <v>170</v>
      </c>
      <c r="F13" s="3">
        <f t="shared" si="1"/>
        <v>170</v>
      </c>
      <c r="G13" s="3"/>
      <c r="H13" s="3"/>
      <c r="I13" s="3"/>
      <c r="K13" s="14"/>
    </row>
    <row r="14" spans="1:11" x14ac:dyDescent="0.25">
      <c r="A14" s="2" t="s">
        <v>15</v>
      </c>
      <c r="B14" s="3">
        <v>178.5</v>
      </c>
      <c r="C14" s="3"/>
      <c r="D14" s="3"/>
      <c r="E14" s="3">
        <f t="shared" si="0"/>
        <v>178.5</v>
      </c>
      <c r="F14" s="3">
        <f t="shared" si="1"/>
        <v>178.5</v>
      </c>
      <c r="G14" s="3"/>
      <c r="H14" s="3"/>
      <c r="I14" s="3"/>
      <c r="K14" s="14"/>
    </row>
    <row r="15" spans="1:11" x14ac:dyDescent="0.25">
      <c r="A15" s="4" t="s">
        <v>47</v>
      </c>
      <c r="B15" s="5">
        <f>SUM(B3:B14)</f>
        <v>2091</v>
      </c>
      <c r="C15" s="5">
        <f>SUM(C3:C14)</f>
        <v>442</v>
      </c>
      <c r="D15" s="5"/>
      <c r="E15" s="5">
        <f>SUM(E3:E14)</f>
        <v>2091</v>
      </c>
      <c r="F15" s="5">
        <f>SUM(F3:F14)</f>
        <v>1955</v>
      </c>
      <c r="G15" s="5">
        <f>SUM(G3:G14)</f>
        <v>263.5</v>
      </c>
      <c r="H15" s="5">
        <f>SUM(H3:H14)</f>
        <v>246.5</v>
      </c>
      <c r="I15" s="5">
        <f>SUM(I3:I14)</f>
        <v>255</v>
      </c>
      <c r="K15" s="14"/>
    </row>
    <row r="16" spans="1:11" x14ac:dyDescent="0.25">
      <c r="A16" s="2" t="s">
        <v>16</v>
      </c>
      <c r="B16" s="13">
        <f>15*8</f>
        <v>120</v>
      </c>
      <c r="C16" s="13">
        <v>0</v>
      </c>
      <c r="D16" s="13"/>
      <c r="E16" s="13">
        <v>0</v>
      </c>
      <c r="F16" s="13">
        <v>0</v>
      </c>
      <c r="G16" s="13">
        <v>0</v>
      </c>
      <c r="H16" s="13">
        <v>0</v>
      </c>
      <c r="I16" s="13">
        <v>0</v>
      </c>
    </row>
    <row r="17" spans="1:11" x14ac:dyDescent="0.25">
      <c r="A17" s="2" t="s">
        <v>17</v>
      </c>
      <c r="B17" s="2">
        <f>8.5*4</f>
        <v>34</v>
      </c>
      <c r="C17" s="13">
        <v>0</v>
      </c>
      <c r="D17" s="2"/>
      <c r="E17" s="2">
        <f>8.5*4</f>
        <v>34</v>
      </c>
      <c r="F17" s="2">
        <f>8.5*4</f>
        <v>34</v>
      </c>
      <c r="G17" s="2">
        <f>8.5*4</f>
        <v>34</v>
      </c>
      <c r="H17" s="2">
        <f>8.5*4</f>
        <v>34</v>
      </c>
      <c r="I17" s="2">
        <f>8.5*4</f>
        <v>34</v>
      </c>
    </row>
    <row r="18" spans="1:11" x14ac:dyDescent="0.25">
      <c r="A18" s="2" t="s">
        <v>115</v>
      </c>
      <c r="B18" s="13">
        <f>210.5/4</f>
        <v>52.625</v>
      </c>
      <c r="C18" s="13">
        <v>0</v>
      </c>
      <c r="D18" s="13"/>
      <c r="E18" s="13">
        <v>0</v>
      </c>
      <c r="F18" s="13">
        <v>0</v>
      </c>
      <c r="G18" s="13">
        <v>0</v>
      </c>
      <c r="H18" s="13">
        <v>0</v>
      </c>
      <c r="I18" s="13">
        <v>0</v>
      </c>
    </row>
    <row r="19" spans="1:11" x14ac:dyDescent="0.25">
      <c r="A19" s="2" t="s">
        <v>45</v>
      </c>
      <c r="B19" s="2">
        <f>2*12</f>
        <v>24</v>
      </c>
      <c r="C19" s="2">
        <f>2*3</f>
        <v>6</v>
      </c>
      <c r="D19" s="2"/>
      <c r="E19" s="2">
        <f>2*12</f>
        <v>24</v>
      </c>
      <c r="F19" s="2">
        <f>2*12</f>
        <v>24</v>
      </c>
      <c r="G19" s="2">
        <f>2*2</f>
        <v>4</v>
      </c>
      <c r="H19" s="2">
        <f>2*2</f>
        <v>4</v>
      </c>
      <c r="I19" s="2">
        <f>2*12</f>
        <v>24</v>
      </c>
    </row>
    <row r="20" spans="1:11" x14ac:dyDescent="0.25">
      <c r="A20" s="2" t="s">
        <v>46</v>
      </c>
      <c r="B20" s="2">
        <f>3*(4*12)</f>
        <v>144</v>
      </c>
      <c r="C20" s="2">
        <f>3*(4*3)</f>
        <v>36</v>
      </c>
      <c r="D20" s="2"/>
      <c r="E20" s="13">
        <v>0</v>
      </c>
      <c r="F20" s="13">
        <v>0</v>
      </c>
      <c r="G20" s="13">
        <v>0</v>
      </c>
      <c r="H20" s="13">
        <v>0</v>
      </c>
      <c r="I20" s="13">
        <v>0</v>
      </c>
    </row>
    <row r="21" spans="1:11" x14ac:dyDescent="0.25">
      <c r="A21" s="4" t="s">
        <v>48</v>
      </c>
      <c r="B21" s="5">
        <f>SUM(B16:B20)</f>
        <v>374.625</v>
      </c>
      <c r="C21" s="5">
        <f>SUM(C16:C20)</f>
        <v>42</v>
      </c>
      <c r="D21" s="5"/>
      <c r="E21" s="5">
        <f>SUM(E16:E20)</f>
        <v>58</v>
      </c>
      <c r="F21" s="5">
        <f>SUM(F16:F20)</f>
        <v>58</v>
      </c>
      <c r="G21" s="5">
        <f>SUM(G16:G20)</f>
        <v>38</v>
      </c>
      <c r="H21" s="5">
        <f>SUM(H16:H20)</f>
        <v>38</v>
      </c>
      <c r="I21" s="5">
        <f>SUM(I16:I20)</f>
        <v>58</v>
      </c>
    </row>
    <row r="22" spans="1:11" x14ac:dyDescent="0.25">
      <c r="A22" s="4" t="s">
        <v>19</v>
      </c>
      <c r="B22" s="4">
        <v>2</v>
      </c>
      <c r="C22" s="4">
        <v>1</v>
      </c>
      <c r="D22" s="4"/>
      <c r="E22" s="4">
        <v>1</v>
      </c>
      <c r="F22" s="4">
        <v>1</v>
      </c>
      <c r="G22" s="4">
        <v>1</v>
      </c>
      <c r="H22" s="4">
        <v>1</v>
      </c>
      <c r="I22" s="4">
        <v>1</v>
      </c>
    </row>
    <row r="23" spans="1:11" x14ac:dyDescent="0.25">
      <c r="A23" s="6" t="s">
        <v>49</v>
      </c>
      <c r="B23" s="7">
        <f>+(B15-B21)*B22</f>
        <v>3432.75</v>
      </c>
      <c r="C23" s="7">
        <f>+(C15-C21)*C22</f>
        <v>400</v>
      </c>
      <c r="D23" s="7" t="e">
        <f>+#REF!+#REF!</f>
        <v>#REF!</v>
      </c>
      <c r="E23" s="7">
        <f>+(E15-E21)*E22</f>
        <v>2033</v>
      </c>
      <c r="F23" s="7">
        <f>+(F15-F21)*F22</f>
        <v>1897</v>
      </c>
      <c r="G23" s="7">
        <f>+(G15-G21)*G22</f>
        <v>225.5</v>
      </c>
      <c r="H23" s="7">
        <f>+(H15-H21)*H22</f>
        <v>208.5</v>
      </c>
      <c r="I23" s="7">
        <f>+(I15-I21)*I22</f>
        <v>197</v>
      </c>
      <c r="J23" s="8" t="e">
        <f>SUM(B23:I23)</f>
        <v>#REF!</v>
      </c>
      <c r="K23" s="46" t="s">
        <v>116</v>
      </c>
    </row>
    <row r="24" spans="1:11" x14ac:dyDescent="0.25">
      <c r="J24" s="1">
        <f>49*2*8.5</f>
        <v>833</v>
      </c>
      <c r="K24" s="1" t="s">
        <v>117</v>
      </c>
    </row>
    <row r="25" spans="1:11" x14ac:dyDescent="0.25">
      <c r="D25" s="1" t="s">
        <v>108</v>
      </c>
      <c r="E25" s="1" t="s">
        <v>110</v>
      </c>
      <c r="F25" s="1" t="s">
        <v>111</v>
      </c>
      <c r="G25" s="1" t="s">
        <v>113</v>
      </c>
      <c r="H25" s="1" t="s">
        <v>114</v>
      </c>
      <c r="I25" s="1" t="s">
        <v>107</v>
      </c>
      <c r="J25" s="8" t="e">
        <f>+J23-J24</f>
        <v>#REF!</v>
      </c>
    </row>
    <row r="26" spans="1:11" x14ac:dyDescent="0.25">
      <c r="B26" s="1">
        <f>+B23/B22</f>
        <v>1716.375</v>
      </c>
    </row>
  </sheetData>
  <sheetProtection formatCells="0" formatColumns="0" formatRows="0" insertColumns="0" insertRows="0" insertHyperlinks="0" deleteColumns="0" deleteRows="0" sort="0" autoFilter="0" pivotTables="0"/>
  <pageMargins left="0.7" right="0.7" top="0.75" bottom="0.75" header="0.3" footer="0.3"/>
  <pageSetup orientation="portrait" verticalDpi="599"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90" zoomScaleNormal="80" zoomScaleSheetLayoutView="90" zoomScalePageLayoutView="80" workbookViewId="0">
      <pane ySplit="3" topLeftCell="A4" activePane="bottomLeft" state="frozen"/>
      <selection pane="bottomLeft" activeCell="E10" sqref="E10"/>
    </sheetView>
  </sheetViews>
  <sheetFormatPr baseColWidth="10" defaultColWidth="11.42578125" defaultRowHeight="15" x14ac:dyDescent="0.25"/>
  <cols>
    <col min="1" max="2" width="46.42578125" style="17" customWidth="1"/>
    <col min="3" max="3" width="19.42578125" style="17" customWidth="1"/>
    <col min="4" max="4" width="16.42578125" style="17" customWidth="1"/>
    <col min="5" max="5" width="22.85546875" style="18" customWidth="1"/>
    <col min="6" max="6" width="28.7109375" style="20" customWidth="1"/>
    <col min="7" max="16384" width="11.42578125" style="17"/>
  </cols>
  <sheetData>
    <row r="1" spans="1:6" ht="23.25" x14ac:dyDescent="0.25">
      <c r="A1" s="126" t="s">
        <v>86</v>
      </c>
      <c r="B1" s="126"/>
      <c r="C1" s="126"/>
      <c r="D1" s="126"/>
      <c r="E1" s="126"/>
      <c r="F1" s="126"/>
    </row>
    <row r="3" spans="1:6" ht="50.1" customHeight="1" x14ac:dyDescent="0.25">
      <c r="A3" s="22" t="s">
        <v>21</v>
      </c>
      <c r="B3" s="22" t="s">
        <v>50</v>
      </c>
      <c r="C3" s="22" t="s">
        <v>20</v>
      </c>
      <c r="D3" s="22" t="s">
        <v>27</v>
      </c>
      <c r="E3" s="23" t="s">
        <v>36</v>
      </c>
      <c r="F3" s="23" t="s">
        <v>32</v>
      </c>
    </row>
    <row r="4" spans="1:6" ht="50.1" customHeight="1" x14ac:dyDescent="0.25">
      <c r="A4" s="12" t="s">
        <v>2</v>
      </c>
      <c r="B4" s="12" t="s">
        <v>51</v>
      </c>
      <c r="C4" s="12" t="s">
        <v>23</v>
      </c>
      <c r="D4" s="12" t="s">
        <v>1</v>
      </c>
      <c r="E4" s="15" t="s">
        <v>24</v>
      </c>
      <c r="F4" s="21"/>
    </row>
    <row r="5" spans="1:6" ht="61.5" customHeight="1" x14ac:dyDescent="0.25">
      <c r="A5" s="12" t="s">
        <v>3</v>
      </c>
      <c r="B5" s="12" t="s">
        <v>51</v>
      </c>
      <c r="C5" s="12" t="s">
        <v>23</v>
      </c>
      <c r="D5" s="15" t="s">
        <v>31</v>
      </c>
      <c r="E5" s="15">
        <v>42050</v>
      </c>
      <c r="F5" s="21"/>
    </row>
    <row r="6" spans="1:6" ht="80.25" customHeight="1" x14ac:dyDescent="0.25">
      <c r="A6" s="11" t="s">
        <v>52</v>
      </c>
      <c r="B6" s="11" t="s">
        <v>53</v>
      </c>
      <c r="C6" s="11" t="s">
        <v>22</v>
      </c>
      <c r="D6" s="11" t="s">
        <v>30</v>
      </c>
      <c r="E6" s="16">
        <v>42063</v>
      </c>
      <c r="F6" s="21" t="s">
        <v>33</v>
      </c>
    </row>
    <row r="7" spans="1:6" ht="50.1" customHeight="1" x14ac:dyDescent="0.25">
      <c r="A7" s="11" t="s">
        <v>54</v>
      </c>
      <c r="B7" s="11" t="s">
        <v>55</v>
      </c>
      <c r="C7" s="11" t="s">
        <v>22</v>
      </c>
      <c r="D7" s="11" t="s">
        <v>26</v>
      </c>
      <c r="E7" s="16" t="s">
        <v>28</v>
      </c>
      <c r="F7" s="21"/>
    </row>
    <row r="8" spans="1:6" ht="50.1" customHeight="1" x14ac:dyDescent="0.25">
      <c r="A8" s="11" t="s">
        <v>79</v>
      </c>
      <c r="B8" s="11" t="s">
        <v>56</v>
      </c>
      <c r="C8" s="11" t="s">
        <v>22</v>
      </c>
      <c r="D8" s="11" t="s">
        <v>30</v>
      </c>
      <c r="E8" s="16">
        <v>42063</v>
      </c>
      <c r="F8" s="21" t="s">
        <v>33</v>
      </c>
    </row>
    <row r="9" spans="1:6" ht="50.1" customHeight="1" x14ac:dyDescent="0.25">
      <c r="A9" s="11" t="s">
        <v>57</v>
      </c>
      <c r="B9" s="11" t="s">
        <v>58</v>
      </c>
      <c r="C9" s="11" t="s">
        <v>22</v>
      </c>
      <c r="D9" s="11" t="s">
        <v>30</v>
      </c>
      <c r="E9" s="16">
        <v>42034</v>
      </c>
      <c r="F9" s="21"/>
    </row>
    <row r="10" spans="1:6" ht="77.25" customHeight="1" x14ac:dyDescent="0.25">
      <c r="A10" s="11" t="s">
        <v>59</v>
      </c>
      <c r="B10" s="11" t="s">
        <v>60</v>
      </c>
      <c r="C10" s="11" t="s">
        <v>22</v>
      </c>
      <c r="D10" s="11" t="s">
        <v>34</v>
      </c>
      <c r="E10" s="16" t="s">
        <v>118</v>
      </c>
      <c r="F10" s="21"/>
    </row>
    <row r="11" spans="1:6" ht="50.1" customHeight="1" x14ac:dyDescent="0.25">
      <c r="A11" s="11" t="s">
        <v>61</v>
      </c>
      <c r="B11" s="11" t="s">
        <v>62</v>
      </c>
      <c r="C11" s="11" t="s">
        <v>22</v>
      </c>
      <c r="D11" s="11" t="s">
        <v>30</v>
      </c>
      <c r="E11" s="16">
        <v>42063</v>
      </c>
      <c r="F11" s="21" t="s">
        <v>33</v>
      </c>
    </row>
    <row r="12" spans="1:6" ht="50.1" customHeight="1" x14ac:dyDescent="0.25">
      <c r="A12" s="11" t="s">
        <v>63</v>
      </c>
      <c r="B12" s="11" t="s">
        <v>64</v>
      </c>
      <c r="C12" s="11" t="s">
        <v>22</v>
      </c>
      <c r="D12" s="11" t="s">
        <v>37</v>
      </c>
      <c r="E12" s="16" t="s">
        <v>35</v>
      </c>
      <c r="F12" s="21" t="s">
        <v>41</v>
      </c>
    </row>
    <row r="13" spans="1:6" ht="50.1" customHeight="1" x14ac:dyDescent="0.25">
      <c r="A13" s="11" t="s">
        <v>65</v>
      </c>
      <c r="B13" s="11" t="s">
        <v>64</v>
      </c>
      <c r="C13" s="11" t="s">
        <v>22</v>
      </c>
      <c r="D13" s="11" t="s">
        <v>26</v>
      </c>
      <c r="E13" s="16" t="s">
        <v>38</v>
      </c>
      <c r="F13" s="21" t="s">
        <v>41</v>
      </c>
    </row>
    <row r="14" spans="1:6" ht="50.1" customHeight="1" x14ac:dyDescent="0.25">
      <c r="A14" s="11" t="s">
        <v>67</v>
      </c>
      <c r="B14" s="11" t="s">
        <v>66</v>
      </c>
      <c r="C14" s="11" t="s">
        <v>22</v>
      </c>
      <c r="D14" s="11" t="s">
        <v>25</v>
      </c>
      <c r="E14" s="16" t="s">
        <v>42</v>
      </c>
      <c r="F14" s="21"/>
    </row>
    <row r="15" spans="1:6" ht="74.25" customHeight="1" x14ac:dyDescent="0.25">
      <c r="A15" s="11" t="s">
        <v>69</v>
      </c>
      <c r="B15" s="11" t="s">
        <v>68</v>
      </c>
      <c r="C15" s="11" t="s">
        <v>22</v>
      </c>
      <c r="D15" s="11" t="s">
        <v>1</v>
      </c>
      <c r="E15" s="11" t="s">
        <v>43</v>
      </c>
      <c r="F15" s="21"/>
    </row>
    <row r="16" spans="1:6" ht="50.1" customHeight="1" x14ac:dyDescent="0.25">
      <c r="A16" s="11" t="s">
        <v>70</v>
      </c>
      <c r="B16" s="11" t="s">
        <v>71</v>
      </c>
      <c r="C16" s="11" t="s">
        <v>22</v>
      </c>
      <c r="D16" s="11" t="s">
        <v>44</v>
      </c>
      <c r="E16" s="16">
        <v>42081</v>
      </c>
      <c r="F16" s="21"/>
    </row>
    <row r="17" spans="1:6" ht="69.75" customHeight="1" x14ac:dyDescent="0.25">
      <c r="A17" s="11" t="s">
        <v>72</v>
      </c>
      <c r="B17" s="11" t="s">
        <v>73</v>
      </c>
      <c r="C17" s="11" t="s">
        <v>22</v>
      </c>
      <c r="D17" s="11" t="s">
        <v>1</v>
      </c>
      <c r="E17" s="11" t="s">
        <v>40</v>
      </c>
      <c r="F17" s="21"/>
    </row>
    <row r="18" spans="1:6" ht="50.1" customHeight="1" x14ac:dyDescent="0.25">
      <c r="A18" s="11" t="s">
        <v>80</v>
      </c>
      <c r="B18" s="11" t="s">
        <v>64</v>
      </c>
      <c r="C18" s="11" t="s">
        <v>22</v>
      </c>
      <c r="D18" s="11" t="s">
        <v>40</v>
      </c>
      <c r="E18" s="16" t="s">
        <v>39</v>
      </c>
      <c r="F18" s="19" t="s">
        <v>41</v>
      </c>
    </row>
    <row r="19" spans="1:6" ht="50.1" customHeight="1" x14ac:dyDescent="0.25">
      <c r="A19" s="11" t="s">
        <v>74</v>
      </c>
      <c r="B19" s="11" t="s">
        <v>75</v>
      </c>
      <c r="C19" s="11" t="s">
        <v>22</v>
      </c>
      <c r="D19" s="11" t="s">
        <v>30</v>
      </c>
      <c r="E19" s="16">
        <v>42369</v>
      </c>
      <c r="F19" s="19"/>
    </row>
    <row r="20" spans="1:6" ht="59.25" customHeight="1" x14ac:dyDescent="0.25">
      <c r="A20" s="11" t="s">
        <v>78</v>
      </c>
      <c r="B20" s="11" t="s">
        <v>76</v>
      </c>
      <c r="C20" s="11" t="s">
        <v>22</v>
      </c>
      <c r="D20" s="11" t="s">
        <v>77</v>
      </c>
      <c r="E20" s="16" t="s">
        <v>29</v>
      </c>
      <c r="F20" s="19"/>
    </row>
    <row r="21" spans="1:6" x14ac:dyDescent="0.25">
      <c r="A21" s="24"/>
    </row>
    <row r="22" spans="1:6" x14ac:dyDescent="0.25">
      <c r="A22" s="24"/>
    </row>
    <row r="23" spans="1:6" x14ac:dyDescent="0.25">
      <c r="A23" s="24"/>
    </row>
    <row r="24" spans="1:6" x14ac:dyDescent="0.25">
      <c r="A24" s="24"/>
    </row>
    <row r="25" spans="1:6" x14ac:dyDescent="0.25">
      <c r="A25" s="24"/>
    </row>
    <row r="26" spans="1:6" x14ac:dyDescent="0.25">
      <c r="A26" s="24"/>
    </row>
    <row r="27" spans="1:6" x14ac:dyDescent="0.25">
      <c r="A27" s="24"/>
    </row>
    <row r="28" spans="1:6" x14ac:dyDescent="0.25">
      <c r="A28" s="24"/>
    </row>
  </sheetData>
  <mergeCells count="1">
    <mergeCell ref="A1:F1"/>
  </mergeCells>
  <phoneticPr fontId="42" type="noConversion"/>
  <printOptions horizontalCentered="1"/>
  <pageMargins left="0.19685039370078741" right="0.19685039370078741" top="0.39370078740157483" bottom="0.39370078740157483" header="0.31496062992125984" footer="0.31496062992125984"/>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2017</a_x00f1_o>
    <Anexo_x002d_2 xmlns="a5edb944-702a-422f-a9f0-dff332e0298c">
      <Url xsi:nil="true"/>
      <Description xsi:nil="true"/>
    </Anexo_x002d_2>
    <Anexo xmlns="a5edb944-702a-422f-a9f0-dff332e0298c">
      <Url xsi:nil="true"/>
      <Description xsi:nil="true"/>
    </Anexo>
    <MostrarEnPagina xmlns="9714ea42-2861-4926-874d-496a42cd6e58" xsi:nil="true"/>
    <ACAPITE xmlns="9714ea42-2861-4926-874d-496a42cd6e58">Anexo 1 OCI-2018-013</ACAPITE>
    <FechaNormograma xmlns="9714ea42-2861-4926-874d-496a42cd6e58">2018-05-15T00:00:00+00:00</FechaNormograma>
    <OrdenDoc xmlns="9714ea42-2861-4926-874d-496a42cd6e58">13</OrdenDoc>
    <DocumentoPublicado xmlns="9714ea42-2861-4926-874d-496a42cd6e58">false</DocumentoPublicado>
    <Numero xmlns="9714ea42-2861-4926-874d-496a42cd6e58">13</Numero>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E4859-3B91-4F9F-BE1E-40BD66462C0A}"/>
</file>

<file path=customXml/itemProps2.xml><?xml version="1.0" encoding="utf-8"?>
<ds:datastoreItem xmlns:ds="http://schemas.openxmlformats.org/officeDocument/2006/customXml" ds:itemID="{5F794437-70A3-491E-9D76-6BA7F18ED1AF}"/>
</file>

<file path=customXml/itemProps3.xml><?xml version="1.0" encoding="utf-8"?>
<ds:datastoreItem xmlns:ds="http://schemas.openxmlformats.org/officeDocument/2006/customXml" ds:itemID="{FCDBD41A-27DE-455C-AAE1-9829F1A0C948}"/>
</file>

<file path=customXml/itemProps4.xml><?xml version="1.0" encoding="utf-8"?>
<ds:datastoreItem xmlns:ds="http://schemas.openxmlformats.org/officeDocument/2006/customXml" ds:itemID="{5F794437-70A3-491E-9D76-6BA7F18ED1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14</vt:i4>
      </vt:variant>
    </vt:vector>
  </HeadingPairs>
  <TitlesOfParts>
    <vt:vector size="25" baseType="lpstr">
      <vt:lpstr>RESUMEN</vt:lpstr>
      <vt:lpstr>RIESGO CORRUPCIÓN</vt:lpstr>
      <vt:lpstr>RACIONALIZACIÓN TRÁMITES</vt:lpstr>
      <vt:lpstr>RENDICIÓN CUENTAS</vt:lpstr>
      <vt:lpstr>ATENCIÓN CIUDADANO</vt:lpstr>
      <vt:lpstr>TRANSPARENCIA</vt:lpstr>
      <vt:lpstr>OTRAS INICIATIVAS</vt:lpstr>
      <vt:lpstr>Calculo H disponibles</vt:lpstr>
      <vt:lpstr>T Cumplimiento</vt:lpstr>
      <vt:lpstr>T Cumplimiento (2)</vt:lpstr>
      <vt:lpstr>T Aseguramiento</vt:lpstr>
      <vt:lpstr>'ATENCIÓN CIUDADANO'!Área_de_impresión</vt:lpstr>
      <vt:lpstr>'OTRAS INICIATIVAS'!Área_de_impresión</vt:lpstr>
      <vt:lpstr>'RACIONALIZACIÓN TRÁMITES'!Área_de_impresión</vt:lpstr>
      <vt:lpstr>'RENDICIÓN CUENTAS'!Área_de_impresión</vt:lpstr>
      <vt:lpstr>'RIESGO CORRUPCIÓN'!Área_de_impresión</vt:lpstr>
      <vt:lpstr>'T Cumplimiento'!Área_de_impresión</vt:lpstr>
      <vt:lpstr>'T Cumplimiento (2)'!Área_de_impresión</vt:lpstr>
      <vt:lpstr>TRANSPARENCIA!Área_de_impresión</vt:lpstr>
      <vt:lpstr>'ATENCIÓN CIUDADANO'!Títulos_a_imprimir</vt:lpstr>
      <vt:lpstr>'OTRAS INICIATIVAS'!Títulos_a_imprimir</vt:lpstr>
      <vt:lpstr>'RACIONALIZACIÓN TRÁMITES'!Títulos_a_imprimir</vt:lpstr>
      <vt:lpstr>'RENDICIÓN CUENTAS'!Títulos_a_imprimir</vt:lpstr>
      <vt:lpstr>'RIESGO CORRUPCIÓN'!Títulos_a_imprimir</vt:lpstr>
      <vt:lpstr>TRANSPARENCIA!Títulos_a_imprimir</vt:lpstr>
    </vt:vector>
  </TitlesOfParts>
  <Company>Institución Educativa María Auxiliadora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Nº 1 - Seguimiento Plan Anticorrupcion y de Atencion al Ciudadano</dc:title>
  <dc:creator>IE-MAUXI</dc:creator>
  <cp:keywords/>
  <cp:lastModifiedBy>Hector Fabio Rodriguez Devia</cp:lastModifiedBy>
  <cp:lastPrinted>2018-05-10T21:10:41Z</cp:lastPrinted>
  <dcterms:created xsi:type="dcterms:W3CDTF">2011-06-02T20:05:36Z</dcterms:created>
  <dcterms:modified xsi:type="dcterms:W3CDTF">2018-05-15T16:36:10Z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47da7bca-c0f0-474a-91ec-deb0862e8a81</vt:lpwstr>
  </property>
  <property fmtid="{D5CDD505-2E9C-101B-9397-08002B2CF9AE}" pid="4" name="Tipo Documento">
    <vt:lpwstr/>
  </property>
  <property fmtid="{D5CDD505-2E9C-101B-9397-08002B2CF9AE}" pid="5" name="Order">
    <vt:r8>1500</vt:r8>
  </property>
  <property fmtid="{D5CDD505-2E9C-101B-9397-08002B2CF9AE}" pid="6" name="TemplateUrl">
    <vt:lpwstr/>
  </property>
  <property fmtid="{D5CDD505-2E9C-101B-9397-08002B2CF9AE}" pid="7" name="xd_Signature">
    <vt:bool>false</vt:bool>
  </property>
  <property fmtid="{D5CDD505-2E9C-101B-9397-08002B2CF9AE}" pid="8" name="xd_ProgID">
    <vt:lpwstr/>
  </property>
  <property fmtid="{D5CDD505-2E9C-101B-9397-08002B2CF9AE}" pid="10" name="SharedWithUsers">
    <vt:lpwstr/>
  </property>
  <property fmtid="{D5CDD505-2E9C-101B-9397-08002B2CF9AE}" pid="11" name="_SourceUrl">
    <vt:lpwstr/>
  </property>
  <property fmtid="{D5CDD505-2E9C-101B-9397-08002B2CF9AE}" pid="12" name="_SharedFileIndex">
    <vt:lpwstr/>
  </property>
</Properties>
</file>