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2.xml" ContentType="application/vnd.openxmlformats-officedocument.drawing+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filterPrivacy="1" defaultThemeVersion="124226"/>
  <bookViews>
    <workbookView xWindow="0" yWindow="0" windowWidth="21570" windowHeight="3030" tabRatio="822"/>
  </bookViews>
  <sheets>
    <sheet name="SEGUIMIENTO PM CGR" sheetId="1" r:id="rId1"/>
    <sheet name="Grupos" sheetId="2" state="hidden" r:id="rId2"/>
    <sheet name="Dinamica" sheetId="4" state="hidden" r:id="rId3"/>
    <sheet name="Dinamica 2016" sheetId="11" state="hidden" r:id="rId4"/>
    <sheet name="2016-a" sheetId="15" state="hidden" r:id="rId5"/>
    <sheet name="2016-b" sheetId="16" state="hidden" r:id="rId6"/>
    <sheet name="Dinamica 2017" sheetId="12" state="hidden" r:id="rId7"/>
    <sheet name="2017-a" sheetId="26" state="hidden" r:id="rId8"/>
    <sheet name="2017-b" sheetId="27" state="hidden" r:id="rId9"/>
  </sheets>
  <definedNames>
    <definedName name="_xlnm._FilterDatabase" localSheetId="1" hidden="1">Grupos!$A$7:$S$7</definedName>
    <definedName name="_xlnm._FilterDatabase" localSheetId="0" hidden="1">'SEGUIMIENTO PM CGR'!$A$1:$N$74</definedName>
  </definedNames>
  <calcPr calcId="171026"/>
  <pivotCaches>
    <pivotCache cacheId="0" r:id="rId10"/>
    <pivotCache cacheId="1" r:id="rId11"/>
    <pivotCache cacheId="2" r:id="rId12"/>
    <pivotCache cacheId="3" r:id="rId13"/>
  </pivotCaches>
</workbook>
</file>

<file path=xl/calcChain.xml><?xml version="1.0" encoding="utf-8"?>
<calcChain xmlns="http://schemas.openxmlformats.org/spreadsheetml/2006/main">
  <c r="E9" i="27" l="1"/>
  <c r="D9" i="27"/>
  <c r="E8" i="16"/>
  <c r="D8" i="16"/>
  <c r="B49" i="11"/>
  <c r="B47" i="11"/>
  <c r="B46" i="11"/>
  <c r="E6" i="11"/>
  <c r="F6" i="11"/>
  <c r="E7" i="11"/>
  <c r="F7" i="11"/>
  <c r="E8" i="11"/>
  <c r="F8" i="11"/>
  <c r="E9" i="11"/>
  <c r="F9" i="11"/>
  <c r="E10" i="11"/>
  <c r="F10" i="11"/>
  <c r="E11" i="11"/>
  <c r="F11" i="11"/>
  <c r="E12" i="11"/>
  <c r="F12" i="11"/>
  <c r="E13" i="11"/>
  <c r="F13" i="11"/>
  <c r="E14" i="11"/>
  <c r="F14" i="11"/>
  <c r="E15" i="11"/>
  <c r="F15" i="11"/>
  <c r="E16" i="11"/>
  <c r="F16" i="11"/>
  <c r="E17" i="11"/>
  <c r="F17" i="11"/>
  <c r="E18" i="11"/>
  <c r="F18" i="11"/>
  <c r="E19" i="11"/>
  <c r="F19" i="11"/>
  <c r="E20" i="11"/>
  <c r="F20" i="11"/>
  <c r="E21" i="11"/>
  <c r="F21" i="11"/>
  <c r="E22" i="11"/>
  <c r="F22" i="11"/>
  <c r="E23" i="11"/>
  <c r="F23" i="11"/>
  <c r="E24" i="11"/>
  <c r="F24" i="11"/>
  <c r="E25" i="11"/>
  <c r="F25" i="11"/>
  <c r="E26" i="11"/>
  <c r="F26" i="11"/>
  <c r="E27" i="11"/>
  <c r="F27" i="11"/>
  <c r="E28" i="11"/>
  <c r="F28" i="11"/>
  <c r="E29" i="11"/>
  <c r="F29" i="11"/>
  <c r="E30" i="11"/>
  <c r="F30" i="11"/>
  <c r="E31" i="11"/>
  <c r="F31" i="11"/>
  <c r="E32" i="11"/>
  <c r="F32" i="11"/>
  <c r="E33" i="11"/>
  <c r="F33" i="11"/>
  <c r="E34" i="11"/>
  <c r="F34" i="11"/>
  <c r="E35" i="11"/>
  <c r="F35" i="11"/>
  <c r="E36" i="11"/>
  <c r="F36" i="11"/>
  <c r="E37" i="11"/>
  <c r="F37" i="11"/>
  <c r="E38" i="11"/>
  <c r="F38" i="11"/>
  <c r="E39" i="11"/>
  <c r="F39" i="11"/>
  <c r="E40" i="11"/>
  <c r="F40" i="11"/>
  <c r="E41" i="11"/>
  <c r="F41" i="11"/>
  <c r="E42" i="11"/>
  <c r="F42" i="11"/>
  <c r="E5" i="11"/>
  <c r="F5" i="11"/>
  <c r="F2" i="12"/>
  <c r="E29" i="12"/>
  <c r="F29" i="12"/>
  <c r="E42" i="12"/>
  <c r="F42" i="12"/>
  <c r="E34" i="12"/>
  <c r="F34" i="12"/>
  <c r="E47" i="12"/>
  <c r="F47" i="12"/>
  <c r="E39" i="12"/>
  <c r="F39" i="12"/>
  <c r="E30" i="12"/>
  <c r="F30" i="12"/>
  <c r="E46" i="12"/>
  <c r="F46" i="12"/>
  <c r="E38" i="12"/>
  <c r="F38" i="12"/>
  <c r="E43" i="12"/>
  <c r="F43" i="12"/>
  <c r="E35" i="12"/>
  <c r="F35" i="12"/>
  <c r="E5" i="12"/>
  <c r="F5" i="12"/>
  <c r="E44" i="12"/>
  <c r="F44" i="12"/>
  <c r="E40" i="12"/>
  <c r="F40" i="12"/>
  <c r="E36" i="12"/>
  <c r="F36" i="12"/>
  <c r="E32" i="12"/>
  <c r="F32" i="12"/>
  <c r="E28" i="12"/>
  <c r="F28" i="12"/>
  <c r="E31" i="12"/>
  <c r="F31" i="12"/>
  <c r="E27" i="12"/>
  <c r="F27" i="12"/>
  <c r="E45" i="12"/>
  <c r="F45" i="12"/>
  <c r="E41" i="12"/>
  <c r="F41" i="12"/>
  <c r="E37" i="12"/>
  <c r="F37" i="12"/>
  <c r="E33" i="12"/>
  <c r="F33" i="12"/>
  <c r="E26" i="12"/>
  <c r="F26" i="12"/>
  <c r="E22" i="12"/>
  <c r="F22" i="12"/>
  <c r="E18" i="12"/>
  <c r="F18" i="12"/>
  <c r="E14" i="12"/>
  <c r="F14" i="12"/>
  <c r="E10" i="12"/>
  <c r="F10" i="12"/>
  <c r="E6" i="12"/>
  <c r="F6" i="12"/>
  <c r="E25" i="12"/>
  <c r="F25" i="12"/>
  <c r="E21" i="12"/>
  <c r="F21" i="12"/>
  <c r="E17" i="12"/>
  <c r="F17" i="12"/>
  <c r="E13" i="12"/>
  <c r="F13" i="12"/>
  <c r="E9" i="12"/>
  <c r="F9" i="12"/>
  <c r="E24" i="12"/>
  <c r="F24" i="12"/>
  <c r="E20" i="12"/>
  <c r="F20" i="12"/>
  <c r="E16" i="12"/>
  <c r="F16" i="12"/>
  <c r="E12" i="12"/>
  <c r="F12" i="12"/>
  <c r="E8" i="12"/>
  <c r="F8" i="12"/>
  <c r="E23" i="12"/>
  <c r="F23" i="12"/>
  <c r="E19" i="12"/>
  <c r="F19" i="12"/>
  <c r="E15" i="12"/>
  <c r="F15" i="12"/>
  <c r="E11" i="12"/>
  <c r="F11" i="12"/>
  <c r="E7" i="12"/>
  <c r="F7" i="12"/>
  <c r="B55" i="12"/>
  <c r="B54" i="12"/>
  <c r="B53" i="12"/>
  <c r="B52" i="12"/>
  <c r="B51" i="12"/>
  <c r="B56" i="12"/>
  <c r="B50" i="11"/>
</calcChain>
</file>

<file path=xl/sharedStrings.xml><?xml version="1.0" encoding="utf-8"?>
<sst xmlns="http://schemas.openxmlformats.org/spreadsheetml/2006/main" count="1038" uniqueCount="374">
  <si>
    <t xml:space="preserve">VIGENCIA AUDITORÍA </t>
  </si>
  <si>
    <t>CÓDIGO HALLAZGO</t>
  </si>
  <si>
    <t>CAUSA DEL HALLAZGO</t>
  </si>
  <si>
    <t>ACCIÓN DE MEJORA 
ESTABLECIDA POR LA ENTIDAD</t>
  </si>
  <si>
    <t>ACTIVIDADES / DESCRIPCIÓN</t>
  </si>
  <si>
    <t>ACTIVIDADES / UNIDAD DE MEDIDA</t>
  </si>
  <si>
    <t>ACTIVIDADES / CANTIDADES UNIDAD DE MEDIDA</t>
  </si>
  <si>
    <t>ACTIVIDADES / FECHA DE INICIO</t>
  </si>
  <si>
    <t>ACTIVIDADES / FECHA DE TERMINACIÓN</t>
  </si>
  <si>
    <t>ACTIVIDADES / AVANCE FÍSICO DE EJECUCIÓN</t>
  </si>
  <si>
    <t>% PORCENTAJE CUMPLIMIENTO</t>
  </si>
  <si>
    <t>OBSERVACIONES</t>
  </si>
  <si>
    <t>Hallazgo No. 1 - Actividades del Proyecto de Inversión Análisis, Diseño y Construcción de Distritos de Riego y Drenaje. Incoherencia entre objetivos y actividades de la cadena de valor, según la Guía para la Construcción y Estandarización de la Cadena de Valor (DNP, 2013, págs. 11-16). Por otro lado, se incumple lo establecido en materia de formulación y actualización de los proyectos de</t>
  </si>
  <si>
    <t>Inadecuada  actualización del proyecto de inversión.</t>
  </si>
  <si>
    <t>La ADR para la vigencia 2018 elaborará una nueva ficha de inversión que responda a la Guía para la Construcción y Estandarización de la Cadena de Valor para el proyecto de inversión Análisis, Diseño y Construcción de Distritos de Riego y Drenaje.</t>
  </si>
  <si>
    <t>Diseñar y darle viabilidad a una nueva ficha de inversión para la vigencia 2018 del proyecto de inversión Análisis, Diseño y Construcción de Distritos de Riego y Drenaje</t>
  </si>
  <si>
    <t>Ficha Proyecto de Inversión</t>
  </si>
  <si>
    <t>Hallazgo No. 2 - Recursos FONAT (D1). Ingresaron recursos por concepto de recuperación de las inversiones realizadas por los organismos públicos ejecutores por un valor de $1.444,3 millones; sin embargo, el INCODER no ingresó estos recursos a la cuenta del Fondo Nacional de Adecuación de Tierras - FONAT, sino a la cuenta de recursos propios</t>
  </si>
  <si>
    <t>Falta de identificación de quién realiza los pagos y fallas en el seguimiento y acompañamiento ejercido por la Dirección Técnica de Administración de Distritos</t>
  </si>
  <si>
    <t>Gestionar la apertura de una cuenta bancaria</t>
  </si>
  <si>
    <t>Documento</t>
  </si>
  <si>
    <t>Deficiente revisión del proyecto presentado por el municipio de Sibundoy por parte de Incoder, ya que no existen los estudios y diseños requeridos que permitan establecer la viabilidad, impacto social, económico y ambiental de la obra.</t>
  </si>
  <si>
    <t>Crear al interior de la Vicepresidencia de Gestión Contractual un esquema de trabajo con profesionales que orienten las áreas donde surge la necesidad.</t>
  </si>
  <si>
    <t>Crear al interior de la Vicepresidencia de Gestión Contractual un esquema de trabajo con profesionales que orienten las áreas donde surge la necesidad, planificando, dirigiendo y coordinando la fase precontractual de los convenios y contratos de la entidad. El grupo se conformará con profesionales vinculados mediante prestación de servicios profesionales y de apoyo a la gestión.</t>
  </si>
  <si>
    <t>Contrato</t>
  </si>
  <si>
    <t xml:space="preserve">Elaborar el Manual de Contratación y Supervisión </t>
  </si>
  <si>
    <t xml:space="preserve">Instruir a los funcionarios y contratistas </t>
  </si>
  <si>
    <t xml:space="preserve">Instruir a los funcionarios y contratistas sobre la estructuración de las etapas previas a la contratación  </t>
  </si>
  <si>
    <t>Capacitación</t>
  </si>
  <si>
    <t xml:space="preserve">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t>
  </si>
  <si>
    <t>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t>
  </si>
  <si>
    <t xml:space="preserve">Crear Esquema de trabajo con profesionales que orienten a los supervisores  </t>
  </si>
  <si>
    <t>Una vez revisada la evidencia suministrada, la Oficina de Control Interno considera que la Entidad cumplió con las acciones de mejoramiento establecidas y por lo tanto considera procedente dar por cerrado el hallazgo. Lo anterior, sin perjuicio de la evaluación que realice la Contraloría General de la República conforme al artículo 23 de la Resolución Orgánica 7350 de 2013.</t>
  </si>
  <si>
    <t>Instruir a los funcionarios sobre el alcance de la función de supervisión y a los contratistas sobre el alcance de la obligación contractual de apoyo a la supervisión.</t>
  </si>
  <si>
    <t xml:space="preserve">Hallazgo No. 6 - Régimen Contractual a los contratos derivados del Convenio - Convenio No. 843 de 2015 (D5). La modalidad de selección para contratar obra pública, dependiendo de la cuantía del Municipio de Sibundoy, es la licitación pública, y para efectos de contratar los servicios de interventoría, la modalidad de selección es el Concurso de Méritos.  Sin embargo consultado el SECOP, </t>
  </si>
  <si>
    <t>Omisión en el cumplimiento de los deberes de supervisión a cargo de INCODER</t>
  </si>
  <si>
    <t xml:space="preserve">Minutas de los convenios con una obligación a través de la cual se condicione la ejecución de los recursos por parte del Ente ejecutor a la revisión de los estudios previos por parte de la  ADR  </t>
  </si>
  <si>
    <t xml:space="preserve">Incluir en las minutas de los convenios una obligación a través de la cual se condicione la ejecución de los recursos a la revisión de los estudios previos  por parte de la  ADR  </t>
  </si>
  <si>
    <t>Minuta</t>
  </si>
  <si>
    <t xml:space="preserve">Incluir una obligación en el Manual de Contratación y Supervisión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t>
  </si>
  <si>
    <t xml:space="preserve">Hallazgo No. 8 - Estimación del valor de la adición y prorroga No. 1 -Contrato 450 de 2015 - Municipio de Coyaima (D6). La CGR evidencia una sobreestimación de $105.3 millones de pesos en la Adición y Prórroga No. 1 al Convenio 450 de 2015, resultante de restar los valores de las cantidades en exceso de los ítems 4, 5, 10 y 11 de la Fase I, más el valor del ítem 5 de la Fase II.Presunto </t>
  </si>
  <si>
    <t xml:space="preserve"> Deficiente labor de seguimiento por parte del supervisor de INCODER, relacionadas con el control, trámite, concepto y puesta en aprobación de las modificaciones contractuales, establecidas en el Manual de Interventoría y Supervisión del Incoder, y lo preceptuado en los artículos 83 y 84 de la Ley 1474 de 2011.</t>
  </si>
  <si>
    <t xml:space="preserve"> Instruir a los funcionarios y contratistas </t>
  </si>
  <si>
    <t xml:space="preserve">Instruir a los funcionarios sobre el alcance de la función de supervisión y a los contratistas sobre el alcance de la obligación contractual de apoyo a la supervisión. </t>
  </si>
  <si>
    <t>Hallazgo No. 9 Soportes de la ejecución - Contrato 450 de 2015- Municipio de Coyaima (D7). En desarrollo de las obligaciones del contrato 450 de 2015, el municipio de Coyaima suscribió 120 contratos por un valor de $1.416 millones. De los contratos revisados  presentan deficiencias Y el supervisor del Incoder avaló 9 pagos por $1.460 millones de pesos, sin presentar objeción alguna sobre</t>
  </si>
  <si>
    <t>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t>
  </si>
  <si>
    <t xml:space="preserve">Hallazgo No. 19 - Estimación del valor del contrato No. 857/2015 - Municipio de Coyaima (D16). Ni el INCODER ni la Alcaldía de Coyaima elaboraron Análisis de Precios Unitarios de las actividades que componen el contrato, por lo tanto, no existe sustento de la estimación del valor del mismo, como tampoco en qué actividades y cómo se utilizarían los aportes del Municipio </t>
  </si>
  <si>
    <t>Inobservancia de los requisitos de los estudios previos, contemplados en el artículo No. 2.2.1.1.2.1.1 (numerales 2 y 4) del Decreto 1082 de 2015</t>
  </si>
  <si>
    <t>Instruir a las áreas que estructuran la necesidad en el estatuto general de contratación con énfasis en la elaboración de estudios previos.</t>
  </si>
  <si>
    <t>Instruir a las áreas que requieren la necesidad en la elaboración y estructuración de estudios previos.</t>
  </si>
  <si>
    <t>Hallazgo No. 23 - Constitución de Garantías Convenio 862 de 2015. (D19). No se previó la obligación a cargo del contratista de constituir la póliza. En efecto, el convenio fue prorrogado  ampliando su vigencia hasta el 31 de diciembre de 2016 sin que se incluyera lo relativo a las garantías. Si bien el artículo 2.2.1.2.1.4.5 del Decreto 1082 de 2015 contempla la no obligatoriedad de gara</t>
  </si>
  <si>
    <t xml:space="preserve">No aplicación del Manual de Contratación del INCODER, del estatuto general de contratación y decretos reglamentarios, dejando sin amparo el cumplimiento a cabalidad del objeto contractual. </t>
  </si>
  <si>
    <t>Adelantar las actuaciones admisnitrativas tendientes a lograr el amparo de que tratan los estudios previos.</t>
  </si>
  <si>
    <t>Hallazgo No. 26 - Cumplimiento de Obligaciones – Análisis de Precios Unitarios - Convenio interadministrativo 853 de 2015 – CORPOGUAJIRA (D21). En visita realizada por la CGR al Departamento de La Guajira se observó que los APU realizados por el Contratista de Obra Consorcio Wayuu, no cumplen las características de un Análisis de Precios Unitarios, ya que no discriminan los materiales, l</t>
  </si>
  <si>
    <t>Falta de aplicación de las reglas establecidas en el pliego de condiciones para efectos de seleccionar de manera objetiva la oferta más favorable, inobservando lo dispuesto por el numeral 6º del artículo 30 de la Ley 80 de 1993 que establece que: “Las propuestas deben referirse y sujetarse a todos y cada uno de los puntos contenidos en el pliego de condiciones"  y la obligación del numer</t>
  </si>
  <si>
    <t xml:space="preserve">Minuta de convenio con una obligación a través de la cual se condicione la ejecución de los recursos a la revisión de los estudios previos  por parte de la  ADR  </t>
  </si>
  <si>
    <t xml:space="preserve">Instruir a las áreas que estructuran la necesidad en el estatuto general de contratación con énfasis en la elaboración de estudios previos. </t>
  </si>
  <si>
    <t>Hallazgo No. 27. Estudios Previos Contrato 939 de 2014 - Diseños (D22). En ejecución del Convenio No. 939-2014 cuyo objeto consiste en ejecutar la terminación de las obras del Distrito de Riego en mediana escala de Tesalia - Paicol, en diferentes informes de la supervisión de INCODER se evidencia la necesidad de realizar ajustes a diseños, así como rediseños de diferentes tramos o compon</t>
  </si>
  <si>
    <t>Deficiencias en los diseños con los cuales INCODER contrató la obra, los cuales si bien fueron aportados por el Departamento del Huila, no obsta para que previo a convocar la licitación pública No. LP-SAT-10-2014, hayan sido revisados por INCODER, máxime si se tenía conocimiento que los mismos contaban con varios años desde su elaboración y de las circunstancias presentadas con el Contra</t>
  </si>
  <si>
    <t xml:space="preserve">Certificación en la que se manifieste que los estudios y diseños se encuentran actualizados a la necesidad existente en la fecha de radicación de la solicitud de contratación.   </t>
  </si>
  <si>
    <t xml:space="preserve">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t>
  </si>
  <si>
    <t>Hallazgo No. 31 - Estudios Previos Contrato 1143 de 2015 - Modificación a los Diseños (D25). Tratándose de un distrito de adecuación de tierras propiedad de INCODER y administrado por la Asociación de Usuarios “ASORIOFRIO”, no es acorde al principio de planeación que la Asociación de Usuarios no haya informado a INCODER, de manera previa al inicio de la licitación pública LP-SAT-21-2015,</t>
  </si>
  <si>
    <t xml:space="preserve">Deficiencias en las funciones de supervisión sobre el Contrato de Administración con “ASORIOFRIO” y una indebida planeación a la hora formular los estudios previos de la licitación pública LP-SAT-21-2015. </t>
  </si>
  <si>
    <t>Hallazgo No. 32 - Licitación Pública No. LP-SAT-21-2015 - Contrato 1143-2015. la respuesta dada por INCODER a las observaciones al proyecto de pliego, no fue debidamente motivada, por cuanto no se pronunció de fondo sobre las razones de tipo técnico que esgrimieron los interesados en participar en la licitación, no manifestando de manera expresa el por qué no era procedente aceptar una e</t>
  </si>
  <si>
    <t>El INCODER no se pronunció de fondo sobre los argumentos realizados por los posibles oferentes y a su vez no consultó los lineamientos establecidos por la Agencia Colombia Compra Eficiente</t>
  </si>
  <si>
    <t>Instruir a las áreas  sobre el estatuto general de contratación con énfasis en evaluación de ofertas dentro de los procesos de selección objetiva con pluralidad de oferentes.</t>
  </si>
  <si>
    <t>Hallazgo No. 35 -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 que las a</t>
  </si>
  <si>
    <t>Deficiencias de gestión administrativa en la aplicación del manual de cartera que afecta el manejo de los flujos de información actualizada en el software financiero de cartera</t>
  </si>
  <si>
    <t>Adquisición programa contable (facturación y cartera)</t>
  </si>
  <si>
    <t xml:space="preserve">Dar inicio al proceso de contratación </t>
  </si>
  <si>
    <t>Compra Programa Contable</t>
  </si>
  <si>
    <t>Hallazgo No. 37 - Contrato Obra Pública No. 01045 de 2015. Debido a las excavaciones efectuadas en los taludes del canal de acceso y a la inclinación de diseño de los mismos el muro de contención adjunto a la estación de bombeo, tanto el lado izquierdo como el lado derecho del muro quedan sin sostén dentro del terreno; esto es, no está sostenido lateralmente por el terreno, situación que</t>
  </si>
  <si>
    <t>En los diseños del proyecto no se contemplaron las obras necesarias para que el muro, una vez efectuadas las obras en los taludes del canal de aducción, continuara con sus condiciones iniciales.</t>
  </si>
  <si>
    <t>Hallazgo No. 54 - Cuatro por mil - PDRET . Revisados los extractos bancarios de los 3 proyectos PDRET 2015 se encontró que a las cuentas de ahorro de manejo controlado entre el proponente del proyecto y un funcionario de la Dirección Territorial Guaviare del INCODER, se les aplicó el descuento por concepto del Gravamen a los Movimientos Financieros por la Entidad Financiera en relación c</t>
  </si>
  <si>
    <t xml:space="preserve">Por deficiencias en la coordinación interinstitucional para el cumplimiento de las actividades  de arado y mecanización en los predios de los beneficiarios, habiendo sido programada para la vigencia 2015; así mismo en cuanto a la realización de la mecanización sin la adquisición del abono y semilla. </t>
  </si>
  <si>
    <t>Hallazgo No. 55 - Coordinación Interinstitucional Proyectos PDRET. En los proyectos evaluados (PA15-GUAV-1, PA15-GUAV-2 y PA15-GUAV-3) se evidenció que los tiempos de ejecución previstos para el desarrollo de actividades relacionadas con la estructuración e implementación de Proyectos de Desarrollo Rural e Inclusión productiva con Enfoque Territorial, establecidos en el proceso PR2-GI-PP</t>
  </si>
  <si>
    <t>Se iniciaran actividades en octubre de 2016</t>
  </si>
  <si>
    <t>Plan Choque</t>
  </si>
  <si>
    <t xml:space="preserve">Hallazgo1. Celebración de contrato sin licencia ambiental. INCODER suscribió el convenio  810/15 por $ 2.191.425.970 con el  Municipio de Aguazul, con base en este  suscribieron varios contratos de obra, sin tener licencias necesarias para iniciar. </t>
  </si>
  <si>
    <t>La  situación descrita  evidencia Inobservancia de  la previa obtención de la correspondiente licencia ambiental.</t>
  </si>
  <si>
    <t xml:space="preserve">La  ADR  asegurara con la debida oportunidad y calidad,  la licencia y permisos ambientales, así como la viabilidad y sostenibilidad ambiental de sus proyectos </t>
  </si>
  <si>
    <t>Previo a  la  ejecución de proyectos, obras o actividades exigir  la autorización que otorga la autoridad ambiental competente.</t>
  </si>
  <si>
    <t>Tanto el INCODER como el municipio suscribieron contratos sin contar con las licencia necesarias para iniciar los trabajos.</t>
  </si>
  <si>
    <t>conformar comités de estructuración interdisciplinario  a efecto de que se contemplen los aspectos mas relevantes en la ejecución que puedan impactar la ejecución del contrato.</t>
  </si>
  <si>
    <t>Se designarán comités de estructuración multidisciplinario con los cuales se busca reducir el riesgo de conductas antijurídicas</t>
  </si>
  <si>
    <t>Comité</t>
  </si>
  <si>
    <t>Identificar los riesgos del proceso y establecer los controles</t>
  </si>
  <si>
    <t>Elaborar el mapa de riesgos del proceso</t>
  </si>
  <si>
    <t>Documento y/o Matriz</t>
  </si>
  <si>
    <t>Hallazgo 2 Disposición de recurso (D22). En el contrato de interv. 724/15 (del cto de obra 648/15) el Mcpio de  Aguazul entregó al contratista SELMAC un anticipo de $65.706.993 pese a que el ctto no podía ejecutarse por no tener licencia ambiental.</t>
  </si>
  <si>
    <t>Se estructura el hallazgo por falta de control, lo que generó riesgos para la entidad</t>
  </si>
  <si>
    <t>Conformar comités de estructuración interdisciplinario  a efecto de que se contemplen los aspectos mas relevantes en la ejecución que puedan impactar la ejecución del contrato.</t>
  </si>
  <si>
    <t>Hallazgo 2 Disposición de recurso (D22). En el contrato de interv. 724/15 (del ctto de obra 648/15) el Mcpio de  Aguazul entregó al contratista SELMAC un anticipo de $65.706.993 pese a que el ctto no podía ejecutarse por no tener licencia ambiental.</t>
  </si>
  <si>
    <t>Realizar la supervisión técnica de manera efectiva conforme a los lineamientos establecidos, con el fin de garantizar el cumplimiento y correcta ejecución del contrato.</t>
  </si>
  <si>
    <t>Elaborar Informes de supervisión técnica  conforme a los lineamientos establecidos y a las obligaciones del contratista</t>
  </si>
  <si>
    <t>Informe</t>
  </si>
  <si>
    <t>Hallazgo 3. Planeación y ejecución ctto de obra 648/15.Suscrito entre el Mcipio de Aguazul y el Consc. Pozos AGZ, se evidenció en los estudios previos que en los planes de diseño de los expdts no hay memoria de cálculo firmada por profesional idóneo. Profesional idóneo.</t>
  </si>
  <si>
    <t>Falencia en los estudios previos por cuanto los planos no cuentan con las memorias de calculo</t>
  </si>
  <si>
    <t>Certificación en la que se manifieste que los estudios y diseños cumplan todas  las   especificaciones   técnicas  mínimas</t>
  </si>
  <si>
    <t>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y  que  cumplen las   especificaciones   técnicas  mínimas de   contratación.</t>
  </si>
  <si>
    <t>Hallazgo 3. Planeación y ejecución ctto de obra 648/15.Suscrito entre el Mcipio de Aguazul y el Consc. Pozos AGZ, se evidenció en los estudios previos que en los planes de diseño de los expdts no hay memoria de cálculo firmada por profesional idóneo.</t>
  </si>
  <si>
    <t xml:space="preserve">Se designarán comités de estructuración multidisciplinario con los cuales se busca reducir el margen de error, así como incluir la mayor cantidad de variables a efecto de que se garantice una correcta ejecución contractual. </t>
  </si>
  <si>
    <t xml:space="preserve">Hallazgo 4.Funcionamiento Equipos (F1)(D2). Revisado el ctto. 45/12 (INCODER y Consc. Chicamocha 2012), se verificó que el cttista. suministró e instaló equipos mecánicos e hidráulicos (bombas) que presentaron fallas y están fuera de funcionamiento. </t>
  </si>
  <si>
    <t>Inobservancia de las obligaciones contractuales por parte del contratista y por la omisiones en las actuaciones adelantadas por el INCODER, para resolver la problemática ocasionando la posible perdida de recursos públicos</t>
  </si>
  <si>
    <t xml:space="preserve"> Instruir a los funcionarios y contratistas sobre las obligaciones del rol de supervisor y apoyo a la supervisión. </t>
  </si>
  <si>
    <t xml:space="preserve">Hallazgo 4 - Funcionamiento de  Equipos (F1) (D2). Realizado el seguimiento a  la ejecución del  contrato 045  de  2012, firmado  entre  INCODER y  el  Consorcio Chicamocha 2012, se  pudo  verificar  que el contratista  suministro  e  instalo  equipos  mecánicos  e  hidráulicos  ( bombas) de  los  cuales, algunos  presentaron fallas y permanecen fuera de  funcionamiento. </t>
  </si>
  <si>
    <t xml:space="preserve">Modificar los criterios y requisitos para la entrega de la operación, administración, mantenimiento y rehabilitación de los distritos de adecuación de tierras, de acuerdo con la normatividad vigente
Socializar con los supervisores y/o interventores </t>
  </si>
  <si>
    <t>Socializar criterios y requisitos</t>
  </si>
  <si>
    <t>Socialización</t>
  </si>
  <si>
    <t>Hallazgo 5 Amparo de calidad y correcto funcionamiento (D3). El Ctto. 045/15 (rehabilitación del dist. de Chicamocha), contempló suministro de equipos, pero no el amparo del riesgo calidad y correcto funcionamiento de bienes y equipos (garantías).</t>
  </si>
  <si>
    <t>Inobservancia   de  la prescripción normativa relacionada  con la exigencia de  garantías de  calidad y correcto funcionamiento de  bienes y equipos.</t>
  </si>
  <si>
    <t>Aplicar Mecanismos de Control que permitan verificar que los Convenios suscritos por la  ADR , en aquellos eventos en que los estudios previos establezca un riesgo para ser cubierto, incluya en la minuta del Convenio el Clausulado correspondiente a Garantías correspondientes</t>
  </si>
  <si>
    <t>Verificar  en la revisión de documentos que anteceden a la firma de Convenios relativo a constitución de garantías exigibles y consecuente minuta de cada uno de ellos</t>
  </si>
  <si>
    <t xml:space="preserve">Estudios  Previos -Minuta  de  Convenio </t>
  </si>
  <si>
    <t>Hallazgo 6 Liquidación ctto 45/12 y aplicación art 86 L.1474. Acta terminación con 22 observa. a entregables y fallas en equipos suministrados, esto muestra ineficiencia INCODER al no imponer multas y no declarar el incumplimiento previa liquidación.</t>
  </si>
  <si>
    <t>Se configura el hallazgo por la falta de gestión por falta del INCODER en adelantar las acciones pertinentes tendientes a la imposición de multas y declarar el incumplimiento de manera previa a la liquidación del contrato.</t>
  </si>
  <si>
    <t>Hallazgo 7 Estado Conv. Pacto Agrario(D5). De los 9 proy. viabilizados, INCODER suscribió 6 ctts marco: 864/15 obras terminadas, 4(861,866,788,1171/15) sin inicio obras, 2 con atrasos (Palermo/Suaza) y 2 sin información (Carmen de Bolívar y Ciénaga).</t>
  </si>
  <si>
    <t>con antelación a la selección de los proyectos no se verificó la viabilidad de los mismos y el cumplimiento de los requisitos acompañados de un deficiente seguimiento en su ejecución</t>
  </si>
  <si>
    <t>Hallazgo 8- Reintegro de  Aportes Convenio  788/15(D6) (IP1) INCODER  celebro el Convenio 788/15 con el Municipio de  Imues- Nariño., Girando$ 3.996 millones  a  la cuenta  del Municipio, inobservando que había  atraso e  incumplimiento en la  1 fase del distrito y en consecuencia no se  hubiese  firmado el convenio.  Tampoco ha  proferido actos administrativos de  incumplimientos.</t>
  </si>
  <si>
    <t>El INCODER no aplicó de manera las facultades contractuales y legales para imponer multas, y no ha liquidado de manera unilateral el convenio, lo que le hubiera permitido la posibilidad de adelantar un proceso por jurisdicción coactiva para la recuperación de los recursos</t>
  </si>
  <si>
    <t xml:space="preserve">Hallazgo No. 9. Planeación costos reembolsables contrato No. 763 - Administración Proyecto Ranchería (D7). En los costos reembolsables, se estableció un 8% en cada rubro por concepto de administración. En los estudios previos como en la ejecución del contrato no se estableció de manera precisa y técnicamente adecuada los costos reembolsables de las actividades No. 5, 6 y 10 </t>
  </si>
  <si>
    <t>Inadecuada estructuración de los estudios previos debido a que no se determinaron las reales necesidades de la entidad tal como lo establece la norma y lo dispuesto por el Consejo de Estado. Inobservancia de los principios de transparencia y economía establecidos en los artículos 24 y 25 de la Ley 80 de 1993</t>
  </si>
  <si>
    <t xml:space="preserve">Certificación en la que se manifieste que los estudios previos se encuentran actualizados a la necesidad existente en la fecha de radicación de la solicitud de contratación.   </t>
  </si>
  <si>
    <t xml:space="preserve">Exigir al área que presenta la solicitud de contrato de obra una certificación expedida por el funcionario del nivel directivo a cargo de la dependencia, en la que manifieste que el presupuesto estimado y los estudios previos se encuentran actualizados a la necesidad real existente en la fecha de radicación de la solicitud de contratación.   </t>
  </si>
  <si>
    <t>Se designarán comités multidisciplinario para la estructuración de los estudios y documentos previos que soportan los procesos de selección</t>
  </si>
  <si>
    <t>Hallazgo 11: Firma prorroga contrato 763 de 2015. El 09 de junio de 2016 se suscribió prorroga y adición al contrato por parte del presidente de la ADR, sin que el INCODER en liquidación le haya subrogado el contrato, ni entregado los expedientes del mismo.  No se observó modificación del beneficiario a favor de la ADR de la garantía presentada con ocasión de la citada prórroga</t>
  </si>
  <si>
    <t>Incumplimiento por parte de las entidades intervinientes de la prescripción de que trata  el decreto 2365 de 2015, creándose riesgos jurídicos al haber prorrogado y  adicionado un contrato en las condiciones anotadas, por improvisación en el proceso de empalme y planeación del mismo</t>
  </si>
  <si>
    <t>Inclusión en el manual de contratación de la entidad, de un ítem o capitulo relacionado con protocolos para subrogación de contratos en caso de presentarse una separación de funciones a otra entidad</t>
  </si>
  <si>
    <t>Modificación Manual de contratación.</t>
  </si>
  <si>
    <t>Hallazgo 12: Prorrogas del contrato 763 de 2015. El contrato se prorrogo en ocho ocasiones en un lapso de seis meses, lo que genera un desgaste administrativo y económico tanto para la entidad como para el contratista</t>
  </si>
  <si>
    <t>Falta de planeación del proceso de liquidación y entrega de la entidad suprimida a la ADR, por no implementación de manera oportuna de un protocolo y cronograma de actividades, lo cual interfiere en el normal desarrollo de los contratos en ejecución</t>
  </si>
  <si>
    <t>Hallazgo 14: Contrato 763 de 2015. Incumplimiento sistemático de la cláusula del plan de cargas y trabajo, y de la oferta económica, por la no realización de actividades establecidas en los gastos reembolsables y la ostensible reducción del equipo de trabajo debido a las prórrogas que se suscribieron sin que se haya adicionado el valor del contrato</t>
  </si>
  <si>
    <t>Incumplimiento de la estipulaciones contractuales por la no realización de actividades establecidas en los gastos reembolsables y la ostensible reducción del equipo de trabajo y personal de vigilancia por la falta de planeación e improvisación en el proceso de liquidación del INCODER</t>
  </si>
  <si>
    <t>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t>
  </si>
  <si>
    <t>Falencias en la planeación contractual y debilidades en las funciones de control y vigilancia</t>
  </si>
  <si>
    <t xml:space="preserve">La  ADR  asegurará con la debida oportunidad y calidad,  la licencia y permisos ambientales, de  igual manera efectuar una evaluación permanente sobre el cumplimiento del contratista con el fin de dar aplicación de los correctivos que la administración considere necesarios  e imponer las sanciones respectivas </t>
  </si>
  <si>
    <t>Previo a  la  ejecución de proyectos, obras o actividades exigir  la autorización que otorga la autoridad ambiental competente. Exigir al  supervisor y/o interventor la  evaluación  sobre el cumplimiento del  contratista.</t>
  </si>
  <si>
    <t>Hallazgo 16. Plan de Manejo ambiental Proyecto ranchería- Actividad de compensación. Ley 99/91 Todo proyecto que requiera licencia ambiental y que involucre en su ejecución el uso del agua, tomada directamente de fuentes naturales, deberá destinar 1% del total de la inversión para la recuperación de la cuenca hidrográfica, que alimenta la respectiva fuente hídrica.</t>
  </si>
  <si>
    <t>Falta  de  gestión por parte de  INCODER para hacer  la  entrega a  Corpoguajira, de  las áreas enriquecidas forestalmente.</t>
  </si>
  <si>
    <t xml:space="preserve">Determinar  el estado actual del  Plan  de  manejo ambiental y establecer  un  plan de   acción para   dar cumplimiento a  la  actividad  de  compensación. </t>
  </si>
  <si>
    <t xml:space="preserve">La  ADR  concertará  una   reunión  con  la  Corporación  Autónoma  Regional de  la Guajira  con  el  fin de  determinar  el estado actual del  Plan  de  manejo ambiental y establecer  un  plan de   acción para   dar cumplimiento a  la  actividad  de  compensación. </t>
  </si>
  <si>
    <t>Reunión - Actas</t>
  </si>
  <si>
    <t>Hallazgo 17- Pago 30%. Contrato 1146/15 (D11). Dentro de la revisión del contrato se evidenció que la entidad debía realizar un 1 pago del 30% una vez se cuente con las curvas de calibración de caudal. se evidenció en acta de visita no corresponde a las curvas de calibración de la entrada y salida de las tomas principales 1y 2 ni del vertedero tal como lo exige el contrato.</t>
  </si>
  <si>
    <t xml:space="preserve">Deficiente labor de supervisión, relacionada con el seguimiento al contenido del producto, establecido en la forma de pago, el cual era la entrega de las curvas de calibración del caudal, solo con la curva de calibración de la bocatoma se efectuó el pago, haciendo falta la curva de calibración de las tomas principales 1 y 2 y del vertedero. </t>
  </si>
  <si>
    <t>Hallazgo 18-Prorrogas del contrato 1146/15.durante la ejecución del contrato se realizó varias prorrogas e incluso suspensión, con el argumento de que los equipos tenían retrasada su importación.  La ejecución del contrato tardo 5 meses más presuntamente por el proceso de importación de unos elementos que el contratista se había comprometido a entregar dentro de los plazos establecidos</t>
  </si>
  <si>
    <t>Deficiente labor de planeación del contrato, pues no se previó los plazos del tramite de importación y nacionalización los de su posterior instalación y puesta en funcionamiento, teniendo en cuenta que la fecha de suscripción del contrato fue el 12/11/2015 con plazo de ejecución hasta el 31/12/2015.</t>
  </si>
  <si>
    <t>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t>
  </si>
  <si>
    <t>Deficiente labor de supervisión, relacionada con el seguimiento al cumplimiento de las obligaciones contractuales a cargo del Municipio de Coyaima</t>
  </si>
  <si>
    <t>Incumplimiento de la  constitución de  garantías.</t>
  </si>
  <si>
    <t xml:space="preserve">Hallazgo 23, Montaje y puesta en funcionamiento de un packing house El estudio previo del Conv. 001 de 2012, se evidenció que la empresa no ha funcionado, los equipos adquiridos no se instalaron y se encuentran abandonados en la bodega donde se consideró que funcionaría el centro de empaque. Los equipos se encuentran en estado de abandono y deterioro por falta de uso y mantenimiento. </t>
  </si>
  <si>
    <t>Las inversiones realizadas no están cumpliendo con el propósito para el cual fueron formuladas. Lo anterior,  es consecuencia de la deficiente labor de supervisión y seguimiento por parte del INCODER.</t>
  </si>
  <si>
    <t xml:space="preserve">Sensibilizar  a  los supervisores y/o apoyo a la supervisión de los contratos, acerca de las funciones que les compete. </t>
  </si>
  <si>
    <t xml:space="preserve">Sensibilizar mediante capacitación a los funcionarios sobre el alcance de la función de supervisión y a los contratistas sobre el alcance de la obligación contractual de apoyo a la supervisión. </t>
  </si>
  <si>
    <t>Se desvirtúa la modalidad de contratación del Convenio de Ciencia y Tecnología, omitiendo el principio de selección objetiva y demás requisitos exigidos por la Ley. Lo anterior, por deficiencia en el control y supervisión de la ejecución del convenio por parte del INCODER.</t>
  </si>
  <si>
    <t xml:space="preserve">Acompañamiento jurídico con profesionales que orienten a los supervisores.               </t>
  </si>
  <si>
    <t xml:space="preserve">Disponer  al interior de la Vicepresidencia de Gestión Contractual de acompañamiento jurídico con profesionales que orienten a los supervisores  </t>
  </si>
  <si>
    <t>Acompañamiento</t>
  </si>
  <si>
    <t>Hallazgo 25- Programa servicios complementarios - componente empresarial administrativo. En las visitas de campo realizadas por la CGR en los Departamentos de Nariño, Guajira, Cundinamarca, Risaralda se determino que las Asociaciones no se encuentran fortalecidas ni administrativa, ni financieramente, observándose que no llevan libros de contabilidad y no generan estados financieros</t>
  </si>
  <si>
    <t xml:space="preserve">Debilidades  de  acompañamiento, control y seguimiento  por parte de  INCODER, al igual que deficiencias en la  formulación del  programa de  servicios  complementarios. </t>
  </si>
  <si>
    <t>La  ADR realizara actividades encaminadas al fortalecimiento de las asociaciones de usuarios, crecimiento, desarrollo productivo y optimización del funcionamiento de los distritos de adecuación de tierras.</t>
  </si>
  <si>
    <t>Hallazgo 28. Propiedad de los elementos adquiridos con los recursos del Convenio 559 de 2012. El INCODER e INFOTEP suscribieron el Convenio 559 de 2012, en el cual se pactó lo relacionado con los derechos de propiedad Intelectual  y derechos de autor y el tratamiento que se le daría a la información, publicaciones e invenciones resultantes del convenio;</t>
  </si>
  <si>
    <t xml:space="preserve">Los elementos adquiridos con recursos del INCODER, tales como maquinaria para el montaje del packing House y de las unidades agrícolas y pecuarias, se encuentran en diferentes lugares, sin un responsable directo de la custodia ni mantenimiento. </t>
  </si>
  <si>
    <t xml:space="preserve">Incluir en la minuta de los contratos y/o convenios, que todos los elementos adquiridos con recursos de la ADR deben ingresar a los inventarios de la Agencia.                              </t>
  </si>
  <si>
    <t xml:space="preserve">Incluir cláusula en la minuta de los contratos.                                         </t>
  </si>
  <si>
    <t>Cont. Hallazgo 28 sin embargo, no quedó establecido cual sería el destino y la propiedad sobre los bienes o elementos adquiridos con cargo a los recursos de INCODER. Al revisar las actas de comité de supervisión en ninguna se estableció lo que se haría con los bienes adquiridos.</t>
  </si>
  <si>
    <t>Sensibilizar  a  los supervisores y/o apoyo a la supervisión de los contratos, acerca de las funciones que les compete.</t>
  </si>
  <si>
    <t xml:space="preserve">Sensibilizar mediante capacitación a los funcionarios sobre el alcance de la función de supervisión, y obligaciones del Comité Técnico Operativo y a los contratistas sobre el alcance de la obligación contractual de apoyo a la supervisión. </t>
  </si>
  <si>
    <t xml:space="preserve">Hallazgo 31. Autorización ajustes de obra. En los estudios previos, lista de cantidades y precios (APU) y la propuesta presentada para el desarrollo del contrato de obra N° 1042-2015, se establecen las obras a realizar para la rehabilitación de 11 distritos de riego en el departamento de Antioquía. </t>
  </si>
  <si>
    <t>Falta de supervisión, control y seguimiento a las obras realizadas.</t>
  </si>
  <si>
    <t>Continuación Hallazgo 31 Sin embargo, en acta el acta de recibo de la obra se observó que en los 11 distritos de riego, se presentaron cambios significativos en las obras contratadas, sin justificación alguna.</t>
  </si>
  <si>
    <t>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t>
  </si>
  <si>
    <t>El mecanismo de impermeabilización establecido en los pliegos de condiciones y en los análisis de precios unitarios no es técnico y no garantiza la efectividad; lo anterior por deficiencias en la planeación y falta de supervisión, control y seguimiento a las obras realizadas.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</si>
  <si>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</si>
  <si>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</si>
  <si>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Esquema de Trabajo</t>
  </si>
  <si>
    <t xml:space="preserve">Hallazgo 33. Instalación de elementos diferentes a los contratados (Cajas de Protección de válvulas).  En siete (7) de los distritos de riego, se instalaron 72 cajas en fibra de vidrio para protección de válvulas, las cuales al momento de la visita se encontraban en muy mal estado, deformadas y algunas destrozadas. </t>
  </si>
  <si>
    <t>Se instalaron cajas de vidrio en lugar de las cajas de concreto para protección de válvulas, tapa concreto reforzado 60x60x60, inicialmente pactadas, afectando la seguridad y prestación del servicio de los Distritos de Riego en el tiempo. Lo anterior, debido a la falta de supervisión, control y seguimiento a las obras realizadas.</t>
  </si>
  <si>
    <t>Hallazgo 34. Excavación para instalación de tuberías (D17). En los distritos de riego ASORTRALOM y ASOPIÑONES, las excavaciones para la tubería no se hicieron a la profundidad requerida, quedando la tubería al descubierto y expuesta al sol.</t>
  </si>
  <si>
    <t>La situación descrita puede generar deterioro en las obras realizadas ya que la tubería al quedar expuesta al sol, tiene riesgos de dañarse, cristalizarse y romperse, afectando la prestación del servicio del Distrito. Lo anterior obedece a  la falta de control y seguimiento a las obras realizadas.</t>
  </si>
  <si>
    <t>Hallazgo 35- Publicación en el SECOP documentos contratos 1042y 1043/15 la respuesta de observaciones al pliego de condiciones del contrato 1042 fue publicado en el SECOP el 28/08/15 y según el pliego se debía realizar el 19/08/15 La publicación del informe de evaluación de las ofertas y orden de elegibilidad del contrato 1043 /15 y el acto administrativo de adjudicación no fue publicado</t>
  </si>
  <si>
    <t>Deficiente gestión de los funcionarios y contratistas encargados de la gestión de los procesos de selección de la obligación de publicar los documentos del proceso en el SECOP en el plazo establecido en el cronograma o en el plazo establecido en el Decreto 1082 de 2015.</t>
  </si>
  <si>
    <t>Instruir a los funcionarios y contratistas encargados de la gestión de los procesos de selección de la obligación de publicar los documentos del proceso en el SECOP en el plazo establecido en el cronograma o en el plazo establecido en el Decreto 1082 de 2015.</t>
  </si>
  <si>
    <t>Instruir a los funcionarios sobre la obligación de publicar los documentos del proceso en el SECOP en el plazo establecido en el cronograma o en el plazo establecido en el Decreto 1082 de 2015.</t>
  </si>
  <si>
    <t>Hallazgo 39. Funcionamiento sistema de riego distrito de adecuación de tierras de Lebrija. Pese a la inversión de recursos realizada, con la que se pretendía la rehabilitación y puesta en funcionamiento del distrito de riego del Río Lebrija, las obras no han cumplido con esa finalidad; continúan en el mismo estado de obsolescencias e inoperancia previo a la suscripción de los contratos</t>
  </si>
  <si>
    <t>Deficiencias en los procesos de planeación a cargo del INCODER, que conllevó a la asignación de recursos para las inversiones realizadas, las cuales no responden a las necesidades detectadas.</t>
  </si>
  <si>
    <t xml:space="preserve">Desde la Vicepresidencia de Gestión Contractual, orientar a las áreas técnicas en la estructuración de la necesidad.             </t>
  </si>
  <si>
    <t xml:space="preserve">Establecer un esquema de trabajo con profesionales que orienten las áreas donde surge la necesidad, planificando, dirigiendo y coordinando la fase precontractual de los convenios y contratos de la entidad.                            </t>
  </si>
  <si>
    <t>Hallazgo 40 - Comité Técnico Coordinador Convenios. Los convenios interadministrativos suscritos por INCODER incorporan un clausula denominada Comité Técnico coordinador del convenio, en la que se señala estará integrado y debe cumplir funciones de aprobar el plan operativo, los cronogramas de ejecución, al igual que las modificaciones presupuestales y técnicas, lo cual no se viene cumpliendo.</t>
  </si>
  <si>
    <t>Deficiente gestión por parte del órgano encargado de la designación del Comité Técnico Coordinador</t>
  </si>
  <si>
    <t xml:space="preserve">La Vicepresidencia de Gestión Contractual elevará requerimiento a la Vicepresidencia de Integración Productiva a efecto de que se designe el comité técnico coordinador, en cumplimiento de los términos de contrato / convenio. </t>
  </si>
  <si>
    <t xml:space="preserve">Elaborar memorando  de requerimiento a la Vicepresidencia de Integración Productiva </t>
  </si>
  <si>
    <t xml:space="preserve">Memorando </t>
  </si>
  <si>
    <t xml:space="preserve">Hallazgo 41 - Supervisión e interventoría de contratos y convenios (D18). Esta supervisión recaía en algunos casos en un comité liderado por 1 profesional grado 11 quien a su vez se acompañará de un profesional jurídico, un profesional financiero y un profesional técnico. a partir de la revisión de los expedientes contractuales se evidencian deficiencias en el ejercicio de supervisión. </t>
  </si>
  <si>
    <t xml:space="preserve">      </t>
  </si>
  <si>
    <t>AGENCIA DE DESARROLLO RURAL</t>
  </si>
  <si>
    <t>SEGUIMIENTO PLAN DE MEJORAMIENTO 2016-2017 - CONTRALORIA</t>
  </si>
  <si>
    <t>HALLAZGOS CLASIFICADOS EN GRUPOS SEGÚN ACCIONES DE MEJORA</t>
  </si>
  <si>
    <t>PAPELES DE TRABAJO: AUDITOR DIANA PEÑA</t>
  </si>
  <si>
    <t>MAYO DE 2017</t>
  </si>
  <si>
    <t xml:space="preserve">AÑO </t>
  </si>
  <si>
    <t>GRUPO</t>
  </si>
  <si>
    <t>FILAS</t>
  </si>
  <si>
    <t>MODALIDAD DE REGISTRO</t>
  </si>
  <si>
    <t>DESCRIPCIÓN DEL HALLAZGO</t>
  </si>
  <si>
    <t>ACCIÓN DE MEJORA</t>
  </si>
  <si>
    <t>ACTIVIDADES / PLAZO EN SEMANAS</t>
  </si>
  <si>
    <t>RESPONSABLE SUGERIDO</t>
  </si>
  <si>
    <t>Concepto de Control Interno</t>
  </si>
  <si>
    <t>Ejecucion de la reunion</t>
  </si>
  <si>
    <t>FILA_57</t>
  </si>
  <si>
    <t>1 SUSCRIPCIÓN DEL PLAN DE MEJORAMIENTO</t>
  </si>
  <si>
    <t xml:space="preserve">por deficiencias en la coordinación interinstitucional para el cumplimiento de las actividades  de arado y mecanización en los predios de los beneficiarios, habiendo sido programada para la vigencia 2015; asi mismo en cuanto a la realización de la mecanización sin la adquisición del abono y semilla. </t>
  </si>
  <si>
    <t xml:space="preserve">Informar a las Entiades Bancarias sobre la exencion del gravamen a los Moviminientos Financieros </t>
  </si>
  <si>
    <t xml:space="preserve">Al momento de la apertura de las cuentas bancarias se advertirá a la Entidad financiera sobre la exención al Gravamen a los Movimientos Financieros </t>
  </si>
  <si>
    <t>Al iniciar el proceso de otorgamiento de cofinanciaciones para proyectos integrales de desarrollo rural y agropecuario, se solicitará a las entidades financieras en donde se aperturen las cuentas de los proyectos,  que colaboren con los beneficiarios para la exoneración de gravamenes a movimientos financieros, en el marco del régimen de protección al consumidor financiero.</t>
  </si>
  <si>
    <t>Secretaria General</t>
  </si>
  <si>
    <t>FILA_55</t>
  </si>
  <si>
    <t>Compra programa contable</t>
  </si>
  <si>
    <t xml:space="preserve">La  Vicep. de  Integracion Productiva remitió  el 16-01-17 a  la  Of. de Tecnologías la justificación  jurídica, técnica  y económica  de  la  adquisición de  software de  adecuación de  tierras  para  la  Agencia, con el fin de garantizar la oportuna y completa información de la cartera. Se destinaron recursos de la vigencia 2017 para el diseño de esta herramienta tecnológica. </t>
  </si>
  <si>
    <t xml:space="preserve"> Vicep. de  Integracion Productiva</t>
  </si>
  <si>
    <t>FILA_1</t>
  </si>
  <si>
    <t>Ficha proyecto de inversión</t>
  </si>
  <si>
    <t>La Vicep. de Integración Productiva y la Of. de planeación,  capacitan para implementar la metodología diseñada por el DNP en la construcción y estandarización de la cadena de valor y guía operativa para los proyectos de inversión. Para la actualización y control posterior de viabilidad y registro se cuenta con un plazo hasta el 30 de abril de 2017 de acuerdo con el Decreto 1082 de 2015.</t>
  </si>
  <si>
    <t>La Vicep. de Integración Productiva y la Of. de planeación</t>
  </si>
  <si>
    <t>Planeacion solicitó a la Presidencia, la creacion de una Ficha de Proyecto de Inversion con la cual se subsanaria las inconsistencias encontradas por pero la contraloria en el Hallazgo No. 1, la presidencia no acepto la solicitud de Planeacion.
Por otra parte esta en curso el Proyecto de Ley Adecuacion de Tierras, con el cual se reglamenta :::::::::::::::::::::::::::::::::::::::::::::::::: por lo que no se ve necesario realizar una Ficha Proyecto de Inversion, mientras no se apruebe la nueva normatividad respecto a este tema.</t>
  </si>
  <si>
    <t>Por medio de una reunion el dia 18 de mayo de 2017, nos concedio una cita la Dra. Paula Vinchery Vicepresidente de Planeacion, en el horario de 11:55am a 12:12pm y nos comento acerca del estado de avance de esta observacion.</t>
  </si>
  <si>
    <t>FILA_58</t>
  </si>
  <si>
    <t>Se establecera un plan de trabajo para atender proyectos pendientes</t>
  </si>
  <si>
    <t xml:space="preserve">Se expedición la  Resolucion 378 de 2016,  por la cual se asignó a  la Vicep. de Integración Productiva la función de  monitoreo, control y seguimiento  de  los  proyectos productivos; para ello la Vicep, elaboró la Ruta de intervención  en la que establece los procedimientos técnicos, admintvs y operativos para  la ejecución de los proyectos  entregados  por el INCODER  en liquidación. </t>
  </si>
  <si>
    <t>FILA_32</t>
  </si>
  <si>
    <t>falta  de  gestión por parte de  INCODER para hacer  la  entrega a  Corpoguajira, de  las áreas enriquecidas forestalmente.</t>
  </si>
  <si>
    <t xml:space="preserve">reunión - actas </t>
  </si>
  <si>
    <t>Vicepresidencia de Proyectos</t>
  </si>
  <si>
    <t>FILA_15</t>
  </si>
  <si>
    <t xml:space="preserve">2. Crear al interior de la Vicepresidiencia de Gestión Contractual un esquema de trabajo con profesionales que orienten a los supervisores  </t>
  </si>
  <si>
    <t xml:space="preserve"> Vicepresidiencia de Gestión Contractual</t>
  </si>
  <si>
    <t>FILA_40</t>
  </si>
  <si>
    <t>Esta accion se realizara durante el primer semestre de 2016.</t>
  </si>
  <si>
    <t>FILA_13</t>
  </si>
  <si>
    <t xml:space="preserve">2. Crear Esquema de trabajo con profesionales que orienten a los supervisores  </t>
  </si>
  <si>
    <t xml:space="preserve">Crear al interior de la Vicepresidiencia de Gestión Contractual un esquema de trabajo con profesionales que orienten a los supervisores  </t>
  </si>
  <si>
    <t>FILA_3</t>
  </si>
  <si>
    <t>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t>
  </si>
  <si>
    <t>Crear al interior de la Vicepresidiencia de Gestión Contractual un esquema de trabajo con profesionales que orienten las áreas donde surge la necesidad.</t>
  </si>
  <si>
    <t>Crear al interior de la Vicepresidiencia de Gestión Contractual un esquema de trabajo con profesionales que orienten las áreas donde surge la necesidad,planificando, dirijiendo y coordinando la fase precontractual de los convenios y contratos de la entidad.El grupo se conformará con profesionales vinculados medianteprestación de servicios profesionales y de apoyo a la gestión.</t>
  </si>
  <si>
    <t>FILA_56</t>
  </si>
  <si>
    <r>
      <rPr>
        <b/>
        <sz val="10"/>
        <color theme="1"/>
        <rFont val="Calibri"/>
        <family val="2"/>
        <scheme val="minor"/>
      </rPr>
      <t>Certificación</t>
    </r>
    <r>
      <rPr>
        <sz val="10"/>
        <color theme="1"/>
        <rFont val="Calibri"/>
        <family val="2"/>
        <scheme val="minor"/>
      </rPr>
      <t xml:space="preserve"> en la que se manifieste que los estudios y diseños se encuentran </t>
    </r>
    <r>
      <rPr>
        <b/>
        <sz val="10"/>
        <color theme="1"/>
        <rFont val="Calibri"/>
        <family val="2"/>
        <scheme val="minor"/>
      </rPr>
      <t>actualizados</t>
    </r>
    <r>
      <rPr>
        <sz val="10"/>
        <color theme="1"/>
        <rFont val="Calibri"/>
        <family val="2"/>
        <scheme val="minor"/>
      </rPr>
      <t xml:space="preserve"> a la necesidad existente en la fecha de radicación de la solicitud de contratación.   </t>
    </r>
  </si>
  <si>
    <t xml:space="preserve">Exigir al área que presenta la solicitud de contrato de obra una certificaciòn expedida por el funciorario del nivel directivo a cargo de la dependencia, en la que manifieste que los estudios y diseños se encuentran actualizados a la necesidad existente en la fecha de radicación de la solicitud de contratación.   </t>
  </si>
  <si>
    <t>Durante el periodo de 2016 no se adelantaron contratos de obra. 
Esta accion se realizara durante el primer semestre de 2017.</t>
  </si>
  <si>
    <t>VIP</t>
  </si>
  <si>
    <t>FILA_46</t>
  </si>
  <si>
    <t>FILA_4</t>
  </si>
  <si>
    <t xml:space="preserve">Elaborar el Manual de Contrataciòn y Supervisiòn </t>
  </si>
  <si>
    <t xml:space="preserve">Incluir una obligación en el Manual de Contratación y Supervisón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t>
  </si>
  <si>
    <t>FILA_52</t>
  </si>
  <si>
    <t>FILA_34</t>
  </si>
  <si>
    <t>FILA_6</t>
  </si>
  <si>
    <t>FILA_5</t>
  </si>
  <si>
    <t>FILA_2</t>
  </si>
  <si>
    <t xml:space="preserve">La Agencia de Desarrollo Rural adelantó los trámites necesarios ante el Banco Agrario de Colombia para la apertura de la cuenta corriente de recaudo a nivel nacional, el Banco otorgó a la agencia el No. 302300003910 en la cual se van a recaudar los recursos con un numero de convenio único para recursos FONAT. </t>
  </si>
  <si>
    <t xml:space="preserve">
Respecto a las “fallas en el seguimiento y acompañamiento ejercido por la Dirección Técnica de Administración de Distritos”, le informo que este tema no es competencia de la Secretaría General.
</t>
  </si>
  <si>
    <t>FILA_51</t>
  </si>
  <si>
    <t>Cont. Hallazgo 28 sin embargo, no quedó establecido cual sería el destino y la propiedad sobre los bienes o elementos adquiridos con cargo a los recursos de INCODER. Al revisar las actas de comité de supervisiónen ninguna se estableció lo que se haría con los bienes adquiridos.</t>
  </si>
  <si>
    <t>FILA_42</t>
  </si>
  <si>
    <t xml:space="preserve"> Sensibilizar  a  los supervisores y/o apoyo a la supervisión de los contratos, acerca de las funciones que les compete. </t>
  </si>
  <si>
    <t>FILA_45</t>
  </si>
  <si>
    <t>Cont. Hallazgo 24. La escencia del convenio no es de ciencia y tecnología, ya que  el acuerdo entre las partes era el suministro y/o venta de equipos. Así mismo se evidenció que la empresa Intermak dentro de su objeto social no contempla los servicios de capacitación, por lo que tuvo que subcontratar el servicio. Tampoco se soportó el aporte de la empresa Intermak en bienes y servicios.</t>
  </si>
  <si>
    <t>Se realizara acompañamiento a la supervision de los convenios suscritos.</t>
  </si>
  <si>
    <t>identificar los riesgos del proceso y establecer los controles</t>
  </si>
  <si>
    <t>Esta acción se realizará por cada proceso de contratación.</t>
  </si>
  <si>
    <t>Secretaria Gral + VIP</t>
  </si>
  <si>
    <t>FILA_69</t>
  </si>
  <si>
    <t>Hallazgo 40 - Comité Técnico Coordinador Convenios. Los convenios interadmitivos suscritos por INCODER incorporan un clausula denominada Comité Técnico coordinador del convenio, en la que se señala estará integrado y debe cumplir funciones de aprobar el plan operativo, los cronogramas de ejecución, al igual que las modificaciones presupuestales y técnicas, lo cual no se viene cumpliendo.</t>
  </si>
  <si>
    <t>FILA_67</t>
  </si>
  <si>
    <t xml:space="preserve">  Desde la Vicepresidencia de Gestión Contractual, orientar a las áreas técnicas en la estructuración de la necesidad.             </t>
  </si>
  <si>
    <t xml:space="preserve"> Establecer un esquema de trabajo con profesionales que orienten las áreas donde surge la necesidad, planificando, dirigiendo y coordinando la fase precontractual de los convenios y contratos de la entidad.                            </t>
  </si>
  <si>
    <t>Esquema de trabajo</t>
  </si>
  <si>
    <t/>
  </si>
  <si>
    <t>FILA_21</t>
  </si>
  <si>
    <t>FILA_8</t>
  </si>
  <si>
    <t>Hallazgo 3. Planeación y ejecución ctto de obra 648/15.Suscrito entre el Mcipio de Aguazul y el Consc. Pozos AGZ, se evidenció en los estudios previos que en los planes de diseño de los expdts no hay memoria de cálculo firmada por profesional idóneo.profesional idóneo.</t>
  </si>
  <si>
    <t>Documento.</t>
  </si>
  <si>
    <t>FILA_50</t>
  </si>
  <si>
    <t xml:space="preserve">Inlcuir en la minuta de los contratos y/o convenios, que todos los elementos adquiridos con recursos de la ADR deben ingresar a los inventarios de la Agencia.                              </t>
  </si>
  <si>
    <t>FILA_9</t>
  </si>
  <si>
    <t>VIP + Contractual</t>
  </si>
  <si>
    <t>FILA_63</t>
  </si>
  <si>
    <t xml:space="preserve"> Instruir a los funcionarios y contratistas encargados de la gestión de los procesos de selección de la obligación de publicar los documentos del proceso en el SECOP en el plazo establecido en el cronograma o en el plazo establecido en el Decreto 1082 de 2015.</t>
  </si>
  <si>
    <t>FILA_23</t>
  </si>
  <si>
    <t>documento</t>
  </si>
  <si>
    <t>FILA_29</t>
  </si>
  <si>
    <t>Informe.</t>
  </si>
  <si>
    <t>FILA_7</t>
  </si>
  <si>
    <t>FILA_20</t>
  </si>
  <si>
    <r>
      <t>Se hará  un</t>
    </r>
    <r>
      <rPr>
        <b/>
        <sz val="10"/>
        <color theme="1"/>
        <rFont val="Calibri"/>
        <family val="2"/>
        <scheme val="minor"/>
      </rPr>
      <t xml:space="preserve"> diagnostico socioeconómico</t>
    </r>
    <r>
      <rPr>
        <sz val="10"/>
        <color theme="1"/>
        <rFont val="Calibri"/>
        <family val="2"/>
        <scheme val="minor"/>
      </rPr>
      <t xml:space="preserve">   de la realidad de las asociaciones de</t>
    </r>
    <r>
      <rPr>
        <b/>
        <sz val="10"/>
        <color theme="1"/>
        <rFont val="Calibri"/>
        <family val="2"/>
        <scheme val="minor"/>
      </rPr>
      <t xml:space="preserve"> distritos de riego</t>
    </r>
    <r>
      <rPr>
        <sz val="10"/>
        <color theme="1"/>
        <rFont val="Calibri"/>
        <family val="2"/>
        <scheme val="minor"/>
      </rPr>
      <t>, para enterarnos de primera mano de lo que sucede en el sector y  elaborar  un  inventario actualizado   de  funcionamiento  de  la  infraestructura   de  riego y drenaje</t>
    </r>
  </si>
  <si>
    <t>Visitas de  campo-  diagnostico-  inventario.</t>
  </si>
  <si>
    <t>FILA_11</t>
  </si>
  <si>
    <t xml:space="preserve">Estudios  previos -minuta  de  convenio </t>
  </si>
  <si>
    <t>Etiquetas de fila</t>
  </si>
  <si>
    <t>Cuenta de ACTIVIDADES / UNIDAD DE MEDIDA</t>
  </si>
  <si>
    <t>NO SE</t>
  </si>
  <si>
    <t>ok</t>
  </si>
  <si>
    <t>Arreglar las de contrataciones</t>
  </si>
  <si>
    <t>sin</t>
  </si>
  <si>
    <t>Total general</t>
  </si>
  <si>
    <t>Corte Informe</t>
  </si>
  <si>
    <t>Promedio de % PORCENTAJE CUMPLIMIENTO</t>
  </si>
  <si>
    <t>Mín. de ACTIVIDADES / FECHA DE TERMINACIÓN</t>
  </si>
  <si>
    <t>Vencimiento</t>
  </si>
  <si>
    <t>Numeral</t>
  </si>
  <si>
    <t>Estado</t>
  </si>
  <si>
    <t>% Avance</t>
  </si>
  <si>
    <t>Q de hallazgos</t>
  </si>
  <si>
    <t>Nota: Este valor no esta formulado</t>
  </si>
  <si>
    <t>TOTAL</t>
  </si>
  <si>
    <t>sin vencer</t>
  </si>
  <si>
    <t>Datos extractados de la pestaña Dinamica 2016</t>
  </si>
  <si>
    <t>vencido</t>
  </si>
  <si>
    <t>Año 2016 - Vencimientos</t>
  </si>
  <si>
    <t>Sin formular</t>
  </si>
  <si>
    <t>Cuenta de Estado</t>
  </si>
  <si>
    <t>Cuenta de Estado2</t>
  </si>
  <si>
    <t>Vencido</t>
  </si>
  <si>
    <t>Sin vencer</t>
  </si>
  <si>
    <t>Fecha del Informe</t>
  </si>
  <si>
    <t>Vencimientos</t>
  </si>
  <si>
    <t>Num</t>
  </si>
  <si>
    <t>Año 2017 - Vencimientos</t>
  </si>
  <si>
    <t>Cuenta de Vencimientos</t>
  </si>
  <si>
    <t>INFORME</t>
  </si>
  <si>
    <t>CGR-CDSA Nº 759</t>
  </si>
  <si>
    <t>CGR-CDSA Nº 791</t>
  </si>
  <si>
    <t>CGR-CDSA Nº 821</t>
  </si>
  <si>
    <t>DESCRIPCIÓN HALLAZGO</t>
  </si>
  <si>
    <t>Hallazgo No. 1 - Actividades del Proyecto de Inversión Análisis, Diseño y Construcción de Distritos de Riego y Drenaje. Incoherencia entre objetivos y actividades de la cadena de valor, según la Guía para la Construcción y Estandarización de la Cadena de Valor (DNP, 2013, págs. 11-16). Por otro lado, se incumple lo establecido en materia de formulación y actualización de los proyectos de...</t>
  </si>
  <si>
    <t>Hallazgo No. 2 - Recursos FONAT (D1). Ingresaron recursos por concepto de recuperación de las inversiones realizadas por los organismos públicos ejecutores por un valor de $1.444,3 millones; sin embargo, el INCODER no ingresó estos recursos a la cuenta del Fondo Nacional de Adecuación de Tierras - FONAT, sino a la cuenta de recursos propios...</t>
  </si>
  <si>
    <t xml:space="preserve">La Agencia de Desarrollo Rural adelantó los trámites necesarios ante el Banco Agrario de Colombia para la apertura de la cuenta corriente de recaudo a nivel nacional, el Banco otorgó a la agencia el No. 30230                                                                                                  03910 en la cual se van a recaudar los recursos con un numero de convenio único para recursos FONAT. </t>
  </si>
  <si>
    <t>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con...</t>
  </si>
  <si>
    <t xml:space="preserve">Informar a las Entidades Bancarias sobre la exención del gravamen a los Movimientos Financieros </t>
  </si>
  <si>
    <t>Hallazgo Nº 5 - Distritos de riego de pequeña escala (65) sin contabilizar en ADR. Se observó que los 65 distritos de adecuación de tierras de pequeña escala, no fueron registrados contablemente por parte del área financiera de la ADR, al cierre del ejercicio 2016, por valor de $15,231 millones, afectando el saldo de la cuenta "Otros Activos", con efectos en el patrimonio de la Entidad.</t>
  </si>
  <si>
    <t>La resolución 1275 de 2016 (de transferencia de la propiedad de los Distritos de Riego a la Agencia de Desarrollo Rural), no fue allegada a la Secretaría General mediante un memorando formalmente remitido por parte de la dependencia misional responsable, razón por la cual el área contable de la Entidad no llevó a cabo el registro correspondiente.</t>
  </si>
  <si>
    <t>Llevar a cabo la identificación de la información y/o documentación del INCODER que reposa en cada una de las dependencias de la Agencia de Desarrollo Rural (ADR), que por su naturaleza y características propias deba ser conocida por la Secretaría General.</t>
  </si>
  <si>
    <t>Solicitar a las diferentes dependencias organizacionales llevar a cabo la identificación de la información y/o documentación del INCODER que se encuentre bajo su custodia y que por su naturaleza y características deba ser conocida por la Secretaría General de la Agencia de Desarrollo Rural (ADR).</t>
  </si>
  <si>
    <t>La Secretaría General gestionará la realización de mesas de trabajo mensuales con delegados de las diferentes dependencias, a fin de determinar las características propias de la información del INCODER que reposa en cada área, la necesidad de que la misma sea transferida a la Secretaría General, así como la periodicidad y mecanismos formales mediante los cuales la misma será comunicada.</t>
  </si>
  <si>
    <t>La Secretaría General gestionará la consolidación de la información reportada por las diferentes dependencias y con base en la misma realizará una clasificación que permita identificar claramente la dependencia organizacional encargada de su conservación y custodia. Esto con el fin de facilitar su consulta. De igual forma, se realizará la medición periódica del tráfico de consultas.</t>
  </si>
  <si>
    <t>Hallazgo Nº 6 - Cuenta 147090 "Otros Deudores" de la ADR. Revisada la cuenta 147090 de la ADR con corte a 31 de diciembre de 2016, se evidenció que la Entidad al realizar el registro contable del Acta de Entrega Nº 223 del 6 de diciembre de 2016 del INCODER (Municipio de la Capilla), registró contablemente un saldo de cartera por valor de $23.970.483, siendo su valor real $23.974.483.</t>
  </si>
  <si>
    <t>Se cometió un error de digitación involuntaria al momento de la incorporación, lo que tuvo como consecuencia la afectación del saldo real de los terceros registrados en la cuenta DEUDORES y en su respectiva contrapartida en el Patrimonio. Tal error no fue detectado debido a la ausencia de actividades de control al respecto.</t>
  </si>
  <si>
    <t>Diseñar, documentar y formalizar controles al interior del proceso contable, asociados a la revisión, verificación y comparación de los registros contables con respecto a la información suministrada por terceros, con el fin de verificar la exactitud en los valores registrados y la realización oportuna de los ajustes pertinentes.</t>
  </si>
  <si>
    <t>Se adoptará un control asociado a la adecuada segregación de funciones al interior del proceso contable, así: a) Los profesionales pertenecientes al proceso llevarán a cabo el registro de los diferentes comprobantes. b) El Gestor Contable (Contador Público, Funcionario de la ADR) revisará y aprobará tales comprobantes, dejando evidencia mediante su firma o visto bueno en cada documento.</t>
  </si>
  <si>
    <t>Hallazgo Nº 7 - Cuenta 140722 Prestación de Servicios - Administración de Proyectos ADR. Revisado el cargue contable del Acta Nº 223 del 6 de diciembre de 2016 "Cartera entregada a la Agencia de Desarrollo Rural - ADR" en la cuenta 140722, se observaron diferencias entre la causación y la contabilización de los intereses en algunos distritos de pequeña escala de Boyacá que el INCODER construyó, rehabilitó o mejoró.</t>
  </si>
  <si>
    <t>Se cometió un error involuntario en el momento de la transcripción del archivo plano, relacionado con los intereses causados por parte del área financiera, afectando así los saldos reales de las cuentas de los clientes. Tal error no fue detectado debido a la ausencia de actividades de control al respecto.</t>
  </si>
  <si>
    <t>Diseñar, documentar y formalizar controles al interior del proceso contable, asociados a la revisión, verificación y comparación de las transcripciones en los archivos planos, de los intereses causados por parte del área financiera, con el fin de verificar la exactitud en los valores calculados y la realización oportuna de los ajustes pertinentes.</t>
  </si>
  <si>
    <t>Hallazgo Nº 8 - Entrega de Muebles a la ADR. Se observó que el Acta Nº 219 del 6 de diciembre de 2016, mediante la cual el INCODER realizó transferencia de muebles a la ADR, no fue registrada contablemente con corte a 31 de diciembre de 2016, subestimando la cuenta 16 por valor de $1.417.678.687, con afectación de su contrapartida en el patrimonio por la misma cuantía.</t>
  </si>
  <si>
    <t>La situación observada se originó debido a la insuficiencia de recurso humano en el área administrativa y financiera de la Entidad, por lo cual al cierre de la vigencia 2016 no se logró realizar la verificación oportuna del recibo de los bienes a nivel nacional.</t>
  </si>
  <si>
    <t>Gestionar la asignación del recurso humano necesario para llevar a cabo la verificación física del inventario de la Entidad, tendiente a conciliar la información financiera, la información consignada en las actas de entrega de elementos y el estado real de los elementos recibidos.</t>
  </si>
  <si>
    <t>Designar formalmente el recurso humano necesario para la ejecución de la actividad (se designarán 3 personas que pueden ser funcionarios, contratistas, aprendices, etc.)</t>
  </si>
  <si>
    <t>Elaborar y aprobar el cronograma de visitas para la verificación de inventarios a nivel nacional.</t>
  </si>
  <si>
    <t>Realizar los ajustes contables requeridos, derivados de las diferencias observadas en las visitas efectuadas de acuerdo con el cronograma de trabajo previamente establecido.</t>
  </si>
  <si>
    <t>Circular emitida por la Secretaría General con destino a las diferentes dependencias de la ADR.</t>
  </si>
  <si>
    <t>Actas de reunión (una por cada mesa de trabajo mensual)</t>
  </si>
  <si>
    <t>Informes bimestrales a través de los cuales se analizará el tráfico de consultas realizadas en la Entidad con respecto a la información y/o documentación del INCODER.</t>
  </si>
  <si>
    <t>Formalización y adopción del procedimiento contable en el Sistema Integrado de Gestión de la Entidad, el cual debe contener el mecanismo de control anteriormente descrito.</t>
  </si>
  <si>
    <t>Personal formalmente designado mediante acta.</t>
  </si>
  <si>
    <t>Cronograma de visitas aprobado.</t>
  </si>
  <si>
    <t>Informe final de conciliación de inventarios.</t>
  </si>
  <si>
    <t>La Oficina de Control Interno considera procedente continuar con el seguimiento del presente hallazgo, por tanto el responsable debe priorizar su ejecución dado que la fecha de terminación venció el  1 de abril de 2017.</t>
  </si>
  <si>
    <t>La Oficina de Control Interno considera procedente continuar con el seguimiento del presente hallazgo, por tanto el responsable debe priorizar su ejecución dado que la fecha de terminación venció el 30 de junio de 2017.</t>
  </si>
  <si>
    <t>La Oficina de Control Interno considera procedente continuar con el seguimiento del presente hallazgo, por tanto el responsable debe priorizar su ejecución dado que la fecha de terminación venció el 31 de marzo de 2017.</t>
  </si>
  <si>
    <t>La Oficina de Control Interno considera procedente continuar con el seguimiento del presente hallazgo, por tanto el responsable debe priorizar la ejecución de la acción 1, la cual venció el 1 de diciembre de 2017.</t>
  </si>
  <si>
    <t>La Oficina de Control Interno considera procedente continuar con el seguimiento del presente hallazgo, por tanto el responsable debe priorizar la ejecución de la acción 2, la cual venció el 1 de diciembre de 2017.</t>
  </si>
  <si>
    <t>La Oficina de Control Interno considera procedente continuar con el seguimiento del presente hallazgo, ya que este contiene tres actividades, de las cuales dos siguen en proceso hasta el 31 de julio de 2018.</t>
  </si>
  <si>
    <t>La Oficina de Control Interno considera procedente continuar con el seguimiento del presente hallazgo, ya que este contiene tres acciones de las cuales dos siguen en proceso hasta el 31 de julio de 2018.</t>
  </si>
  <si>
    <t>La Oficina de Control Interno considera procedente continuar con el seguimiento del presente hallazgo, por tanto el responsable debe priorizar su ejecución dado que la fecha de terminación de una de las actividades propuestas, venció el 30 de septiembre de  2017.</t>
  </si>
  <si>
    <t>La Oficina de Control Interno considera procedente continuar con el seguimiento del presente hallazgo, por tanto el responsable debe priorizar la ejecución de la acción 2, la cual venció el 31 de agosto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</si>
</sst>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d/mm/yyyy;@"/>
  </numFmts>
  <fonts count="20" x14ac:knownFonts="1">
    <font>
      <sz val="11"/>
      <color theme="1"/>
      <name val="Calibri"/>
      <family val="2"/>
      <scheme val="minor"/>
    </font>
    <font>
      <sz val="10"/>
      <color theme="1"/>
      <name val="Calibri"/>
      <family val="2"/>
      <scheme val="minor"/>
    </font>
    <font>
      <b/>
      <sz val="10"/>
      <color theme="1"/>
      <name val="Calibri"/>
      <family val="2"/>
      <scheme val="minor"/>
    </font>
    <font>
      <sz val="10"/>
      <color theme="3" tint="0.39997558519241921"/>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i/>
      <sz val="11"/>
      <color rgb="FFFF0000"/>
      <name val="Calibri"/>
      <family val="2"/>
      <scheme val="minor"/>
    </font>
    <font>
      <sz val="11"/>
      <color rgb="FF00B050"/>
      <name val="Calibri"/>
      <family val="2"/>
      <scheme val="minor"/>
    </font>
    <font>
      <sz val="11"/>
      <color theme="6" tint="0.39997558519241921"/>
      <name val="Calibri"/>
      <family val="2"/>
      <scheme val="minor"/>
    </font>
    <font>
      <b/>
      <i/>
      <sz val="11"/>
      <color rgb="FFFF0000"/>
      <name val="Calibri"/>
      <family val="2"/>
      <scheme val="minor"/>
    </font>
    <font>
      <b/>
      <i/>
      <sz val="11"/>
      <color theme="1"/>
      <name val="Calibri"/>
      <family val="2"/>
      <scheme val="minor"/>
    </font>
    <font>
      <b/>
      <i/>
      <sz val="11"/>
      <color rgb="FF00B050"/>
      <name val="Calibri"/>
      <family val="2"/>
      <scheme val="minor"/>
    </font>
    <font>
      <b/>
      <sz val="14"/>
      <color theme="1"/>
      <name val="Calibri"/>
      <family val="2"/>
      <scheme val="minor"/>
    </font>
    <font>
      <b/>
      <sz val="12"/>
      <name val="Calibri"/>
      <family val="2"/>
      <scheme val="minor"/>
    </font>
    <font>
      <sz val="12"/>
      <name val="Calibri"/>
      <family val="2"/>
      <scheme val="minor"/>
    </font>
    <font>
      <sz val="12"/>
      <color theme="1"/>
      <name val="Calibri"/>
      <family val="2"/>
      <scheme val="minor"/>
    </font>
  </fonts>
  <fills count="21">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theme="0" tint="-0.14999847407452621"/>
        <bgColor indexed="64"/>
      </patternFill>
    </fill>
    <fill>
      <patternFill patternType="solid">
        <fgColor theme="9" tint="-0.499984740745262"/>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CCC"/>
        <bgColor indexed="64"/>
      </patternFill>
    </fill>
    <fill>
      <patternFill patternType="solid">
        <fgColor theme="4" tint="-0.249977111117893"/>
        <bgColor indexed="64"/>
      </patternFill>
    </fill>
    <fill>
      <patternFill patternType="solid">
        <fgColor theme="4"/>
        <bgColor theme="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6"/>
        <bgColor indexed="64"/>
      </patternFill>
    </fill>
    <fill>
      <patternFill patternType="solid">
        <fgColor rgb="FFD8E4BC"/>
        <bgColor indexed="64"/>
      </patternFill>
    </fill>
    <fill>
      <patternFill patternType="solid">
        <fgColor rgb="FFFF3300"/>
        <bgColor indexed="64"/>
      </patternFill>
    </fill>
    <fill>
      <patternFill patternType="solid">
        <fgColor theme="0"/>
        <bgColor indexed="64"/>
      </patternFill>
    </fill>
    <fill>
      <patternFill patternType="solid">
        <fgColor theme="8"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9" fontId="5" fillId="0" borderId="0" applyFont="0" applyFill="0" applyBorder="0" applyAlignment="0" applyProtection="0"/>
    <xf numFmtId="164" fontId="5" fillId="0" borderId="0" applyFont="0" applyFill="0" applyBorder="0" applyAlignment="0" applyProtection="0"/>
  </cellStyleXfs>
  <cellXfs count="127">
    <xf numFmtId="0" fontId="0" fillId="0" borderId="0" xfId="0"/>
    <xf numFmtId="0" fontId="1" fillId="0" borderId="0" xfId="0" applyFont="1"/>
    <xf numFmtId="0" fontId="1" fillId="0" borderId="1" xfId="0" applyFont="1" applyFill="1" applyBorder="1"/>
    <xf numFmtId="0" fontId="1" fillId="0" borderId="1" xfId="0" applyFont="1" applyFill="1" applyBorder="1" applyAlignment="1">
      <alignment wrapText="1"/>
    </xf>
    <xf numFmtId="14" fontId="1" fillId="0" borderId="1" xfId="0" applyNumberFormat="1" applyFont="1" applyFill="1" applyBorder="1"/>
    <xf numFmtId="0" fontId="1" fillId="2" borderId="1" xfId="0" applyFont="1" applyFill="1" applyBorder="1" applyAlignment="1">
      <alignment wrapText="1"/>
    </xf>
    <xf numFmtId="0" fontId="1" fillId="3" borderId="1" xfId="0" applyFont="1" applyFill="1" applyBorder="1"/>
    <xf numFmtId="0" fontId="1" fillId="3" borderId="1" xfId="0" applyFont="1" applyFill="1" applyBorder="1" applyAlignment="1">
      <alignment wrapText="1"/>
    </xf>
    <xf numFmtId="14" fontId="1" fillId="3" borderId="1" xfId="0" applyNumberFormat="1" applyFont="1" applyFill="1" applyBorder="1"/>
    <xf numFmtId="0" fontId="1" fillId="3" borderId="0" xfId="0" applyFont="1" applyFill="1"/>
    <xf numFmtId="0" fontId="1" fillId="4" borderId="0" xfId="0" applyFont="1" applyFill="1"/>
    <xf numFmtId="0" fontId="1" fillId="2" borderId="0" xfId="0" applyFont="1" applyFill="1"/>
    <xf numFmtId="0" fontId="4" fillId="2" borderId="0" xfId="0" applyFont="1" applyFill="1" applyAlignment="1">
      <alignment horizontal="center"/>
    </xf>
    <xf numFmtId="0" fontId="1" fillId="2" borderId="0" xfId="0" applyFont="1" applyFill="1" applyAlignment="1">
      <alignment horizontal="center"/>
    </xf>
    <xf numFmtId="0" fontId="0" fillId="2" borderId="0" xfId="0" applyFill="1"/>
    <xf numFmtId="0" fontId="1" fillId="0" borderId="0" xfId="0" applyFont="1" applyFill="1" applyAlignment="1">
      <alignment wrapText="1"/>
    </xf>
    <xf numFmtId="0" fontId="1" fillId="0" borderId="0" xfId="0" applyFont="1" applyFill="1"/>
    <xf numFmtId="0" fontId="3" fillId="0" borderId="1" xfId="0" applyFont="1" applyFill="1" applyBorder="1" applyAlignment="1">
      <alignment wrapText="1"/>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9" fillId="7" borderId="0" xfId="0" applyFont="1" applyFill="1" applyAlignment="1">
      <alignment horizontal="left"/>
    </xf>
    <xf numFmtId="0" fontId="9" fillId="7" borderId="0" xfId="0" applyNumberFormat="1" applyFont="1" applyFill="1"/>
    <xf numFmtId="164" fontId="0" fillId="0" borderId="0" xfId="2" applyFont="1"/>
    <xf numFmtId="0" fontId="4" fillId="0" borderId="0" xfId="0" applyFont="1"/>
    <xf numFmtId="0" fontId="0" fillId="11" borderId="0" xfId="0" applyFill="1"/>
    <xf numFmtId="9" fontId="0" fillId="0" borderId="0" xfId="0" applyNumberFormat="1" applyFont="1"/>
    <xf numFmtId="9" fontId="4" fillId="0" borderId="0" xfId="1" applyFont="1"/>
    <xf numFmtId="0" fontId="4" fillId="0" borderId="0" xfId="0" applyFont="1" applyAlignment="1">
      <alignment horizontal="left"/>
    </xf>
    <xf numFmtId="0" fontId="4" fillId="0" borderId="0" xfId="0" pivotButton="1" applyFont="1"/>
    <xf numFmtId="0" fontId="4" fillId="0" borderId="2" xfId="0" applyFont="1" applyBorder="1"/>
    <xf numFmtId="9" fontId="4" fillId="0" borderId="2" xfId="1" applyFont="1" applyBorder="1"/>
    <xf numFmtId="0" fontId="0" fillId="0" borderId="2" xfId="0" applyBorder="1"/>
    <xf numFmtId="1" fontId="0" fillId="0" borderId="0" xfId="0" applyNumberFormat="1" applyAlignment="1">
      <alignment horizontal="left"/>
    </xf>
    <xf numFmtId="1" fontId="0" fillId="0" borderId="0" xfId="0" applyNumberFormat="1"/>
    <xf numFmtId="9" fontId="5" fillId="0" borderId="0" xfId="1" applyFont="1"/>
    <xf numFmtId="9" fontId="5" fillId="0" borderId="2" xfId="1" applyFont="1" applyBorder="1"/>
    <xf numFmtId="0" fontId="0" fillId="11" borderId="0" xfId="0" applyFill="1" applyBorder="1"/>
    <xf numFmtId="0" fontId="10" fillId="11" borderId="0" xfId="0" applyFont="1" applyFill="1"/>
    <xf numFmtId="0" fontId="7" fillId="12" borderId="2" xfId="0" applyFont="1" applyFill="1" applyBorder="1"/>
    <xf numFmtId="1" fontId="7" fillId="12" borderId="2" xfId="0" applyNumberFormat="1" applyFont="1" applyFill="1" applyBorder="1"/>
    <xf numFmtId="0" fontId="9" fillId="5" borderId="2" xfId="0" applyFont="1" applyFill="1" applyBorder="1"/>
    <xf numFmtId="1" fontId="9" fillId="5" borderId="2" xfId="0" applyNumberFormat="1" applyFont="1" applyFill="1" applyBorder="1"/>
    <xf numFmtId="14" fontId="0" fillId="0" borderId="0" xfId="0" applyNumberFormat="1"/>
    <xf numFmtId="165" fontId="0" fillId="0" borderId="0" xfId="0" applyNumberFormat="1"/>
    <xf numFmtId="14" fontId="11" fillId="0" borderId="0" xfId="0" applyNumberFormat="1" applyFont="1"/>
    <xf numFmtId="2" fontId="0" fillId="0" borderId="0" xfId="0" applyNumberFormat="1"/>
    <xf numFmtId="2" fontId="12" fillId="0" borderId="0" xfId="0" applyNumberFormat="1" applyFont="1"/>
    <xf numFmtId="0" fontId="13" fillId="0" borderId="0" xfId="0" applyFont="1"/>
    <xf numFmtId="0" fontId="14" fillId="0" borderId="0" xfId="0" applyFont="1"/>
    <xf numFmtId="14" fontId="15" fillId="0" borderId="0" xfId="0" applyNumberFormat="1" applyFont="1"/>
    <xf numFmtId="0" fontId="0" fillId="0" borderId="0" xfId="0" applyFill="1"/>
    <xf numFmtId="1" fontId="7" fillId="0" borderId="0" xfId="0" applyNumberFormat="1" applyFont="1" applyFill="1" applyBorder="1"/>
    <xf numFmtId="9" fontId="0" fillId="0" borderId="0" xfId="1" applyFont="1" applyFill="1" applyBorder="1"/>
    <xf numFmtId="9" fontId="0" fillId="14" borderId="0" xfId="1" applyFont="1" applyFill="1" applyBorder="1"/>
    <xf numFmtId="9" fontId="0" fillId="0" borderId="0" xfId="1" applyFont="1" applyFill="1"/>
    <xf numFmtId="0" fontId="0" fillId="0" borderId="4" xfId="0" applyBorder="1"/>
    <xf numFmtId="0" fontId="0" fillId="0" borderId="4" xfId="0" applyFont="1" applyBorder="1"/>
    <xf numFmtId="0" fontId="7" fillId="13" borderId="5" xfId="0" applyFont="1" applyFill="1" applyBorder="1"/>
    <xf numFmtId="9" fontId="0" fillId="0" borderId="6" xfId="0" applyNumberFormat="1" applyFill="1" applyBorder="1"/>
    <xf numFmtId="2" fontId="12" fillId="0" borderId="0" xfId="0" applyNumberFormat="1" applyFont="1" applyBorder="1"/>
    <xf numFmtId="0" fontId="0" fillId="0" borderId="7" xfId="0" applyBorder="1"/>
    <xf numFmtId="9" fontId="0" fillId="11" borderId="6" xfId="0" applyNumberFormat="1" applyFill="1" applyBorder="1"/>
    <xf numFmtId="9" fontId="0" fillId="0" borderId="8" xfId="0" applyNumberFormat="1" applyFill="1" applyBorder="1"/>
    <xf numFmtId="2" fontId="12" fillId="0" borderId="9" xfId="0" applyNumberFormat="1" applyFont="1" applyBorder="1"/>
    <xf numFmtId="0" fontId="0" fillId="0" borderId="10" xfId="0" applyBorder="1"/>
    <xf numFmtId="0" fontId="0" fillId="15" borderId="3" xfId="0" applyFill="1" applyBorder="1"/>
    <xf numFmtId="0" fontId="0" fillId="15" borderId="4" xfId="0" applyFill="1" applyBorder="1"/>
    <xf numFmtId="0" fontId="0" fillId="15" borderId="5" xfId="0" applyFill="1" applyBorder="1"/>
    <xf numFmtId="0" fontId="0" fillId="15" borderId="8" xfId="0" applyFill="1" applyBorder="1"/>
    <xf numFmtId="0" fontId="0" fillId="15" borderId="9" xfId="0" applyFill="1" applyBorder="1"/>
    <xf numFmtId="0" fontId="0" fillId="15" borderId="10" xfId="0" applyFill="1" applyBorder="1"/>
    <xf numFmtId="0" fontId="16" fillId="0" borderId="0" xfId="0" applyFont="1"/>
    <xf numFmtId="0" fontId="4" fillId="17" borderId="1" xfId="0" applyFont="1" applyFill="1" applyBorder="1"/>
    <xf numFmtId="0" fontId="0" fillId="0" borderId="1" xfId="0" applyBorder="1"/>
    <xf numFmtId="0" fontId="4" fillId="0" borderId="4" xfId="0" applyFont="1" applyBorder="1"/>
    <xf numFmtId="9" fontId="0" fillId="0" borderId="6" xfId="0" applyNumberFormat="1" applyBorder="1"/>
    <xf numFmtId="9" fontId="0" fillId="0" borderId="8" xfId="0" applyNumberFormat="1" applyBorder="1"/>
    <xf numFmtId="0" fontId="4" fillId="10" borderId="1" xfId="0" applyFont="1" applyFill="1" applyBorder="1"/>
    <xf numFmtId="0" fontId="0" fillId="6" borderId="0" xfId="0" applyFill="1"/>
    <xf numFmtId="0" fontId="0" fillId="6" borderId="3" xfId="0" applyFill="1" applyBorder="1"/>
    <xf numFmtId="0" fontId="0" fillId="6" borderId="4" xfId="0" applyFill="1" applyBorder="1"/>
    <xf numFmtId="0" fontId="0" fillId="6" borderId="5" xfId="0" applyFill="1" applyBorder="1"/>
    <xf numFmtId="0" fontId="0" fillId="6" borderId="6" xfId="0" applyFill="1" applyBorder="1"/>
    <xf numFmtId="0" fontId="0" fillId="6" borderId="0" xfId="0" applyFill="1" applyBorder="1"/>
    <xf numFmtId="0" fontId="0" fillId="6" borderId="7" xfId="0" applyFill="1" applyBorder="1"/>
    <xf numFmtId="0" fontId="0" fillId="6" borderId="8" xfId="0" applyFill="1" applyBorder="1"/>
    <xf numFmtId="0" fontId="0" fillId="6" borderId="9" xfId="0" applyFill="1" applyBorder="1"/>
    <xf numFmtId="0" fontId="0" fillId="6" borderId="10" xfId="0" applyFill="1" applyBorder="1"/>
    <xf numFmtId="0" fontId="0" fillId="9" borderId="1" xfId="0" applyFill="1" applyBorder="1"/>
    <xf numFmtId="0" fontId="0" fillId="18" borderId="1" xfId="0" applyFill="1" applyBorder="1"/>
    <xf numFmtId="9" fontId="0" fillId="0" borderId="3" xfId="0" applyNumberFormat="1" applyFill="1" applyBorder="1"/>
    <xf numFmtId="165" fontId="6" fillId="0" borderId="5" xfId="0" applyNumberFormat="1" applyFont="1" applyBorder="1"/>
    <xf numFmtId="165" fontId="6" fillId="0" borderId="7" xfId="0" applyNumberFormat="1" applyFont="1" applyBorder="1"/>
    <xf numFmtId="165" fontId="6" fillId="11" borderId="7" xfId="0" applyNumberFormat="1" applyFont="1" applyFill="1" applyBorder="1"/>
    <xf numFmtId="165" fontId="6" fillId="0" borderId="10" xfId="0" applyNumberFormat="1" applyFont="1" applyBorder="1"/>
    <xf numFmtId="0" fontId="0" fillId="0" borderId="11" xfId="0" applyBorder="1"/>
    <xf numFmtId="0" fontId="0" fillId="0" borderId="12" xfId="0" applyBorder="1"/>
    <xf numFmtId="9" fontId="0" fillId="0" borderId="3" xfId="0" applyNumberFormat="1" applyBorder="1"/>
    <xf numFmtId="14" fontId="8" fillId="0" borderId="5" xfId="0" applyNumberFormat="1" applyFont="1" applyBorder="1"/>
    <xf numFmtId="14" fontId="8" fillId="0" borderId="7" xfId="0" applyNumberFormat="1" applyFont="1" applyBorder="1"/>
    <xf numFmtId="14" fontId="0" fillId="0" borderId="7" xfId="0" applyNumberFormat="1" applyBorder="1"/>
    <xf numFmtId="14" fontId="8" fillId="0" borderId="10" xfId="0" applyNumberFormat="1" applyFont="1" applyBorder="1"/>
    <xf numFmtId="0" fontId="0" fillId="16" borderId="1" xfId="0" applyFill="1" applyBorder="1"/>
    <xf numFmtId="0" fontId="0" fillId="8" borderId="0" xfId="0" applyFill="1"/>
    <xf numFmtId="0" fontId="17" fillId="20" borderId="1" xfId="0" applyFont="1" applyFill="1" applyBorder="1" applyAlignment="1">
      <alignment horizontal="center" vertical="center" wrapText="1"/>
    </xf>
    <xf numFmtId="0" fontId="17" fillId="20" borderId="1" xfId="0" applyFont="1" applyFill="1" applyBorder="1" applyAlignment="1">
      <alignment horizontal="center" vertical="center"/>
    </xf>
    <xf numFmtId="0" fontId="18" fillId="19" borderId="0" xfId="0" applyFont="1" applyFill="1" applyAlignment="1">
      <alignment horizontal="center" vertical="center"/>
    </xf>
    <xf numFmtId="0" fontId="18" fillId="0" borderId="1" xfId="0" applyFont="1" applyFill="1" applyBorder="1" applyAlignment="1">
      <alignment horizontal="center" vertical="center"/>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14" fontId="18" fillId="0" borderId="1" xfId="0" applyNumberFormat="1" applyFont="1" applyFill="1" applyBorder="1" applyAlignment="1">
      <alignment horizontal="center" vertical="center"/>
    </xf>
    <xf numFmtId="9" fontId="18" fillId="0" borderId="1" xfId="1" applyFont="1" applyFill="1" applyBorder="1" applyAlignment="1">
      <alignment horizontal="center" vertical="center"/>
    </xf>
    <xf numFmtId="0" fontId="18" fillId="19" borderId="0" xfId="0" applyFont="1" applyFill="1" applyAlignment="1">
      <alignment horizontal="justify" vertical="center"/>
    </xf>
    <xf numFmtId="0" fontId="18" fillId="3" borderId="1" xfId="0" applyFont="1" applyFill="1" applyBorder="1" applyAlignment="1">
      <alignment horizontal="center" vertical="center"/>
    </xf>
    <xf numFmtId="0" fontId="18" fillId="3" borderId="1" xfId="0" applyFont="1" applyFill="1" applyBorder="1" applyAlignment="1">
      <alignment horizontal="justify" vertical="center" wrapText="1"/>
    </xf>
    <xf numFmtId="0" fontId="18" fillId="3" borderId="1" xfId="0" applyFont="1" applyFill="1" applyBorder="1" applyAlignment="1">
      <alignment horizontal="center" vertical="center" wrapText="1"/>
    </xf>
    <xf numFmtId="14" fontId="18" fillId="3" borderId="1" xfId="0" applyNumberFormat="1" applyFont="1" applyFill="1" applyBorder="1" applyAlignment="1">
      <alignment horizontal="center" vertical="center"/>
    </xf>
    <xf numFmtId="9" fontId="18" fillId="3" borderId="1" xfId="1" applyFont="1" applyFill="1" applyBorder="1" applyAlignment="1">
      <alignment horizontal="center" vertical="center"/>
    </xf>
    <xf numFmtId="0" fontId="19" fillId="19" borderId="0" xfId="0" applyFont="1" applyFill="1" applyAlignment="1">
      <alignment horizontal="justify" vertical="center"/>
    </xf>
    <xf numFmtId="0" fontId="18" fillId="0" borderId="0" xfId="0" applyFont="1" applyFill="1" applyAlignment="1">
      <alignment horizontal="justify" vertical="center"/>
    </xf>
    <xf numFmtId="0" fontId="19" fillId="19" borderId="0" xfId="0" applyFont="1" applyFill="1" applyAlignment="1">
      <alignment horizontal="center" vertical="center"/>
    </xf>
    <xf numFmtId="0" fontId="19" fillId="19" borderId="0" xfId="0" applyFont="1" applyFill="1" applyAlignment="1">
      <alignment horizontal="justify" vertical="center" wrapText="1"/>
    </xf>
    <xf numFmtId="0" fontId="19" fillId="19" borderId="0" xfId="0" applyFont="1" applyFill="1" applyAlignment="1">
      <alignment horizontal="center" vertical="center" wrapText="1"/>
    </xf>
    <xf numFmtId="0" fontId="14" fillId="0" borderId="0" xfId="0" applyFont="1" applyAlignment="1">
      <alignment horizontal="center"/>
    </xf>
    <xf numFmtId="0" fontId="14" fillId="10" borderId="0" xfId="0" applyFont="1" applyFill="1" applyAlignment="1">
      <alignment horizontal="center"/>
    </xf>
  </cellXfs>
  <cellStyles count="3">
    <cellStyle name="Millares" xfId="2" builtinId="3"/>
    <cellStyle name="Normal" xfId="0" builtinId="0"/>
    <cellStyle name="Porcentaje" xfId="1" builtinId="5"/>
  </cellStyles>
  <dxfs count="86">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numFmt numFmtId="19" formatCode="dd/mm/yyyy"/>
    </dxf>
    <dxf>
      <numFmt numFmtId="13" formatCode="0%"/>
    </dxf>
    <dxf>
      <numFmt numFmtId="13" formatCode="0%"/>
    </dxf>
    <dxf>
      <numFmt numFmtId="1" formatCode="0"/>
    </dxf>
    <dxf>
      <numFmt numFmtId="1" formatCode="0"/>
    </dxf>
    <dxf>
      <numFmt numFmtId="13" formatCode="0%"/>
    </dxf>
    <dxf>
      <border>
        <left style="medium">
          <color indexed="64"/>
        </left>
        <right style="medium">
          <color indexed="64"/>
        </right>
        <top style="medium">
          <color indexed="64"/>
        </top>
        <bottom style="medium">
          <color indexed="64"/>
        </bottom>
      </border>
    </dxf>
    <dxf>
      <border>
        <left style="medium">
          <color indexed="64"/>
        </left>
        <right style="medium">
          <color indexed="64"/>
        </right>
        <top style="medium">
          <color indexed="64"/>
        </top>
        <bottom style="medium">
          <color indexed="64"/>
        </bottom>
      </border>
    </dxf>
    <dxf>
      <fill>
        <patternFill patternType="none">
          <bgColor auto="1"/>
        </patternFill>
      </fill>
    </dxf>
    <dxf>
      <fill>
        <patternFill patternType="none">
          <bgColor auto="1"/>
        </patternFill>
      </fill>
    </dxf>
    <dxf>
      <font>
        <color auto="1"/>
      </font>
    </dxf>
    <dxf>
      <numFmt numFmtId="165" formatCode="d/mm/yyyy;@"/>
    </dxf>
    <dxf>
      <fill>
        <patternFill patternType="solid">
          <bgColor rgb="FFFFCCCC"/>
        </patternFill>
      </fill>
    </dxf>
    <dxf>
      <font>
        <b/>
      </font>
    </dxf>
    <dxf>
      <font>
        <b/>
      </font>
    </dxf>
    <dxf>
      <numFmt numFmtId="13" formatCode="0%"/>
    </dxf>
    <dxf>
      <font>
        <color theme="0"/>
      </font>
      <fill>
        <patternFill>
          <bgColor indexed="64"/>
        </patternFill>
      </fill>
    </dxf>
    <dxf>
      <font>
        <color theme="0"/>
      </font>
      <fill>
        <patternFill>
          <bgColor indexed="64"/>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bgColor indexed="64"/>
        </patternFill>
      </fill>
    </dxf>
    <dxf>
      <font>
        <color theme="0"/>
      </font>
      <fill>
        <patternFill>
          <bgColor indexed="64"/>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bgColor indexed="64"/>
        </patternFill>
      </fill>
    </dxf>
    <dxf>
      <font>
        <color theme="0"/>
      </font>
      <fill>
        <patternFill>
          <bgColor indexed="64"/>
        </patternFill>
      </fill>
    </dxf>
    <dxf>
      <font>
        <color theme="0"/>
      </font>
      <fill>
        <patternFill patternType="solid">
          <fgColor indexed="64"/>
          <bgColor theme="9" tint="-0.499984740745262"/>
        </patternFill>
      </fill>
    </dxf>
    <dxf>
      <font>
        <color theme="0"/>
      </font>
    </dxf>
    <dxf>
      <font>
        <color theme="0"/>
      </font>
    </dxf>
    <dxf>
      <fill>
        <patternFill patternType="solid">
          <bgColor theme="9" tint="-0.499984740745262"/>
        </patternFill>
      </fill>
    </dxf>
    <dxf>
      <fill>
        <patternFill patternType="solid">
          <bgColor theme="9" tint="-0.499984740745262"/>
        </patternFill>
      </fill>
    </dxf>
    <dxf>
      <font>
        <color theme="0"/>
      </font>
    </dxf>
    <dxf>
      <font>
        <color theme="0"/>
      </font>
    </dxf>
    <dxf>
      <fill>
        <patternFill patternType="solid">
          <bgColor theme="9" tint="-0.499984740745262"/>
        </patternFill>
      </fill>
    </dxf>
    <dxf>
      <fill>
        <patternFill patternType="solid">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fill>
        <patternFill patternType="solid">
          <fgColor indexed="64"/>
          <bgColor theme="9" tint="-0.499984740745262"/>
        </patternFill>
      </fill>
    </dxf>
    <dxf>
      <font>
        <color theme="0"/>
      </font>
    </dxf>
    <dxf>
      <fill>
        <patternFill patternType="solid">
          <bgColor theme="9" tint="-0.499984740745262"/>
        </patternFill>
      </fill>
    </dxf>
    <dxf>
      <font>
        <color theme="0"/>
      </font>
    </dxf>
    <dxf>
      <font>
        <color theme="0"/>
      </font>
    </dxf>
    <dxf>
      <fill>
        <patternFill>
          <bgColor theme="9" tint="-0.499984740745262"/>
        </patternFill>
      </fill>
    </dxf>
    <dxf>
      <fill>
        <patternFill>
          <bgColor theme="9" tint="-0.499984740745262"/>
        </patternFill>
      </fill>
    </dxf>
    <dxf>
      <font>
        <color theme="0"/>
      </font>
    </dxf>
    <dxf>
      <font>
        <color theme="0"/>
      </font>
    </dxf>
    <dxf>
      <fill>
        <patternFill>
          <bgColor theme="9" tint="-0.499984740745262"/>
        </patternFill>
      </fill>
    </dxf>
    <dxf>
      <fill>
        <patternFill>
          <bgColor theme="9" tint="-0.499984740745262"/>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alignment wrapText="1" readingOrder="0"/>
    </dxf>
  </dxfs>
  <tableStyles count="0" defaultTableStyle="TableStyleMedium2" defaultPivotStyle="PivotStyleMedium9"/>
  <colors>
    <mruColors>
      <color rgb="FFFF3300"/>
      <color rgb="FFD8E4BC"/>
      <color rgb="FFFFCCCC"/>
      <color rgb="FFFFCCFF"/>
      <color rgb="FFCCECFF"/>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180976</xdr:colOff>
      <xdr:row>0</xdr:row>
      <xdr:rowOff>133350</xdr:rowOff>
    </xdr:from>
    <xdr:to>
      <xdr:col>2</xdr:col>
      <xdr:colOff>285751</xdr:colOff>
      <xdr:row>3</xdr:row>
      <xdr:rowOff>133350</xdr:rowOff>
    </xdr:to>
    <xdr:pic>
      <xdr:nvPicPr>
        <xdr:cNvPr id="2" name="Imagen 1" descr="Imagen relacionad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6" y="133350"/>
          <a:ext cx="9525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166712</xdr:colOff>
      <xdr:row>0</xdr:row>
      <xdr:rowOff>123825</xdr:rowOff>
    </xdr:from>
    <xdr:to>
      <xdr:col>17</xdr:col>
      <xdr:colOff>28576</xdr:colOff>
      <xdr:row>4</xdr:row>
      <xdr:rowOff>47625</xdr:rowOff>
    </xdr:to>
    <xdr:pic>
      <xdr:nvPicPr>
        <xdr:cNvPr id="3" name="Imagen 2" descr="Resultado de imagen para MIN AGRICULTUR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68287" y="123825"/>
          <a:ext cx="1947839"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xdr:colOff>
      <xdr:row>1</xdr:row>
      <xdr:rowOff>9522</xdr:rowOff>
    </xdr:from>
    <xdr:to>
      <xdr:col>4</xdr:col>
      <xdr:colOff>1504953</xdr:colOff>
      <xdr:row>1</xdr:row>
      <xdr:rowOff>171449</xdr:rowOff>
    </xdr:to>
    <xdr:sp macro="" textlink="">
      <xdr:nvSpPr>
        <xdr:cNvPr id="3" name="Abrir llave 2">
          <a:extLst>
            <a:ext uri="{FF2B5EF4-FFF2-40B4-BE49-F238E27FC236}">
              <a16:creationId xmlns:a16="http://schemas.microsoft.com/office/drawing/2014/main" id="{00000000-0008-0000-0500-000003000000}"/>
            </a:ext>
          </a:extLst>
        </xdr:cNvPr>
        <xdr:cNvSpPr/>
      </xdr:nvSpPr>
      <xdr:spPr>
        <a:xfrm rot="16200000">
          <a:off x="5153026" y="-1162053"/>
          <a:ext cx="161927" cy="2981327"/>
        </a:xfrm>
        <a:prstGeom prst="leftBrace">
          <a:avLst>
            <a:gd name="adj1" fmla="val 8333"/>
            <a:gd name="adj2" fmla="val 4806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CO" sz="1100"/>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xlFile://Root/Users/diana.pena/Documents/Diana%20Pe&#241;a/W%20O%20R%20K%20I%20N%20G/PLAN%20DE%20MEJORAMIENTO%20CONTRALORIA/CONSOLIDADO%20-%20PM%20-%202016-2017%20v.2%20Angela%20M.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openxmlformats.org/officeDocument/2006/relationships/externalLinkPath" Target="xlFile://Root/Users/diana.pena/Documents/Diana%20Pe&#241;a/W%20O%20R%20K%20I%20N%20G/PLAN%20DE%20MEJORAMIENTO%20CONTRALORIA/CONSOLIDADO%20-%20PM%20-%202016-2017.xlsx" TargetMode="External"/><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2" Type="http://schemas.openxmlformats.org/officeDocument/2006/relationships/externalLinkPath" Target="xlFile://Root/Users/diana.pena/Documents/Diana%20Pe&#241;a/W%20O%20R%20K%20I%20N%20G/PLAN%20DE%20MEJORAMIENTO%20CONTRALORIA/CONSOLIDADO%20-%20PM%20-%202016-2017.xlsx" TargetMode="External"/><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2" Type="http://schemas.openxmlformats.org/officeDocument/2006/relationships/externalLinkPath" Target="xlFile://Root/Users/diana.pena/Documents/Diana%20Pe&#241;a/W%20O%20R%20K%20I%20N%20G/PLAN%20DE%20MEJORAMIENTO%20CONTRALORIA/CONSOLIDADO%20-%20PM%20-%202016-2017.xlsx" TargetMode="External"/><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r:id="rId1" refreshedBy="Autor" refreshedDate="42909.453592245372" createdVersion="5" refreshedVersion="5" minRefreshableVersion="3" recordCount="130">
  <cacheSource type="worksheet">
    <worksheetSource ref="M3:N133" sheet="CONSOLIDADO" r:id="rId2"/>
  </cacheSource>
  <cacheFields count="2">
    <cacheField name="ACTIVIDADES / UNIDAD DE MEDIDA" numFmtId="0">
      <sharedItems count="19">
        <s v="Esquema de trabajo"/>
        <s v="Capacitación"/>
        <s v="Contrato"/>
        <s v="Documento"/>
        <s v="Acompañamiento"/>
        <s v="Memorando "/>
        <s v="Documento."/>
        <s v="Minuta"/>
        <s v="Comité"/>
        <s v="Estudios  previos -minuta  de  convenio "/>
        <s v="Ficha proyecto de inversión"/>
        <s v="Compra programa contable"/>
        <s v="Documento y/o Matriz"/>
        <s v="Informe"/>
        <s v="reunión - actas "/>
        <s v="Informe."/>
        <s v="Visitas de  campo-  diagnostico-  inventario."/>
        <s v="Plan Choque"/>
        <s v="Socialización"/>
      </sharedItems>
    </cacheField>
    <cacheField name="ACTIVIDADES / CANTIDADES UNIDAD DE MEDIDA" numFmtId="0">
      <sharedItems containsSemiMixedTypes="0" containsString="0" containsNumber="1" containsInteger="1" minValue="1" maxValue="8" count="4">
        <n v="1"/>
        <n v="8"/>
        <n v="2"/>
        <n v="3"/>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Autor" refreshedDate="42923.609674652776" createdVersion="5" refreshedVersion="5" minRefreshableVersion="3" recordCount="130">
  <cacheSource type="worksheet">
    <worksheetSource ref="B3:Z133" sheet="CONSOLIDADO" r:id="rId2"/>
  </cacheSource>
  <cacheFields count="26">
    <cacheField name="AÑO " numFmtId="0">
      <sharedItems containsSemiMixedTypes="0" containsString="0" containsNumber="1" containsInteger="1" minValue="2016" maxValue="2017" count="2">
        <n v="2017"/>
        <n v="2016"/>
      </sharedItems>
    </cacheField>
    <cacheField name="GRUPO" numFmtId="0">
      <sharedItems containsSemiMixedTypes="0" containsString="0" containsNumber="1" containsInteger="1" minValue="2" maxValue="38"/>
    </cacheField>
    <cacheField name="FILAS" numFmtId="0">
      <sharedItems/>
    </cacheField>
    <cacheField name="MODALIDAD DE REGISTRO" numFmtId="0">
      <sharedItems/>
    </cacheField>
    <cacheField name="CÓDIGO HALLAZGO" numFmtId="0">
      <sharedItems containsSemiMixedTypes="0" containsString="0" containsNumber="1" containsInteger="1" minValue="1" maxValue="55" count="45">
        <n v="1"/>
        <n v="2"/>
        <n v="3"/>
        <n v="4"/>
        <n v="5"/>
        <n v="6"/>
        <n v="7"/>
        <n v="8"/>
        <n v="9"/>
        <n v="10"/>
        <n v="11"/>
        <n v="12"/>
        <n v="13"/>
        <n v="14"/>
        <n v="15"/>
        <n v="16"/>
        <n v="17"/>
        <n v="18"/>
        <n v="19"/>
        <n v="20"/>
        <n v="21"/>
        <n v="22"/>
        <n v="23"/>
        <n v="24"/>
        <n v="25"/>
        <n v="26"/>
        <n v="27"/>
        <n v="28"/>
        <n v="29"/>
        <n v="30"/>
        <n v="31"/>
        <n v="32"/>
        <n v="33"/>
        <n v="34"/>
        <n v="35"/>
        <n v="36"/>
        <n v="37"/>
        <n v="38"/>
        <n v="39"/>
        <n v="40"/>
        <n v="41"/>
        <n v="42"/>
        <n v="43"/>
        <n v="54"/>
        <n v="55"/>
      </sharedItems>
    </cacheField>
    <cacheField name="DESCRIPCIÓN DEL HALLAZGO" numFmtId="0">
      <sharedItems longText="1"/>
    </cacheField>
    <cacheField name="CAUSA DEL HALLAZGO" numFmtId="0">
      <sharedItems longText="1"/>
    </cacheField>
    <cacheField name="ACCIÓN DE MEJORA" numFmtId="0">
      <sharedItems longText="1"/>
    </cacheField>
    <cacheField name="ACTIVIDADES / DESCRIPCIÓN" numFmtId="0">
      <sharedItems longText="1"/>
    </cacheField>
    <cacheField name="ÁREA RESPONSABLE" numFmtId="0">
      <sharedItems/>
    </cacheField>
    <cacheField name="SERVIDOR RESPONSABLE" numFmtId="0">
      <sharedItems/>
    </cacheField>
    <cacheField name="ACTIVIDADES / UNIDAD DE MEDIDA" numFmtId="0">
      <sharedItems/>
    </cacheField>
    <cacheField name="ACTIVIDADES / CANTIDADES UNIDAD DE MEDIDA" numFmtId="0">
      <sharedItems containsSemiMixedTypes="0" containsString="0" containsNumber="1" containsInteger="1" minValue="1" maxValue="8"/>
    </cacheField>
    <cacheField name="ACTIVIDADES / FECHA DE INICIO" numFmtId="14">
      <sharedItems containsSemiMixedTypes="0" containsNonDate="0" containsDate="1" containsString="0" minDate="2016-07-05T00:00:00" maxDate="2017-03-02T00:00:00"/>
    </cacheField>
    <cacheField name="ACTIVIDADES / FECHA DE TERMINACIÓN" numFmtId="14">
      <sharedItems containsSemiMixedTypes="0" containsNonDate="0" containsDate="1" containsString="0" minDate="2016-12-31T00:00:00" maxDate="2018-01-01T00:00:00" count="7">
        <d v="2017-12-01T00:00:00"/>
        <d v="2017-12-31T00:00:00"/>
        <d v="2017-04-01T00:00:00"/>
        <d v="2017-01-15T00:00:00"/>
        <d v="2016-12-31T00:00:00"/>
        <d v="2017-06-30T00:00:00"/>
        <d v="2017-03-31T00:00:00"/>
      </sharedItems>
    </cacheField>
    <cacheField name="ACTIVIDADES / PLAZO EN SEMANAS" numFmtId="0">
      <sharedItems containsSemiMixedTypes="0" containsString="0" containsNumber="1" minValue="2.4285714285714284" maxValue="43.571428571428569"/>
    </cacheField>
    <cacheField name="ACTIVIDADES / AVANCE FÍSICO DE EJECUCIÓN" numFmtId="0">
      <sharedItems containsString="0" containsBlank="1" containsNumber="1" containsInteger="1" minValue="0" maxValue="8"/>
    </cacheField>
    <cacheField name="% PORCENTAJE CUMPLIMIENTO" numFmtId="9">
      <sharedItems containsSemiMixedTypes="0" containsString="0" containsNumber="1" minValue="0" maxValue="1"/>
    </cacheField>
    <cacheField name="AVANCE REPORTADO POR RESPONSABLE" numFmtId="0">
      <sharedItems longText="1"/>
    </cacheField>
    <cacheField name="AVANCE VERIFICADO POR EL AUDITOR " numFmtId="0">
      <sharedItems longText="1"/>
    </cacheField>
    <cacheField name="SOPORTES" numFmtId="0">
      <sharedItems/>
    </cacheField>
    <cacheField name="OBSERVACIONES" numFmtId="0">
      <sharedItems/>
    </cacheField>
    <cacheField name="ESTADO" numFmtId="0">
      <sharedItems containsMixedTypes="1" containsNumber="1" containsInteger="1" minValue="0" maxValue="0"/>
    </cacheField>
    <cacheField name="Retroalimentacion" numFmtId="0">
      <sharedItems containsBlank="1" longText="1"/>
    </cacheField>
    <cacheField name="INCIDENCIA DEL HALLAZGO" numFmtId="0">
      <sharedItems/>
    </cacheField>
    <cacheField name="Campo1" numFmtId="0" formula="'ACTIVIDADES / FECHA DE TERMINACIÓN'-'ACTIVIDADES / FECHA DE INICIO'" databaseField="0"/>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Autor" refreshedDate="42926.47064097222" createdVersion="5" refreshedVersion="5" minRefreshableVersion="3" recordCount="38">
  <cacheSource type="worksheet">
    <worksheetSource ref="A3:E41" sheet="2016-a" r:id="rId2"/>
  </cacheSource>
  <cacheFields count="5">
    <cacheField name="Promedio de % PORCENTAJE CUMPLIMIENTO" numFmtId="0">
      <sharedItems containsSemiMixedTypes="0" containsString="0" containsNumber="1" minValue="0" maxValue="1" count="4">
        <n v="0"/>
        <n v="0.875"/>
        <n v="1"/>
        <n v="0.5"/>
      </sharedItems>
    </cacheField>
    <cacheField name="Mín. de ACTIVIDADES / FECHA DE TERMINACIÓN" numFmtId="0">
      <sharedItems containsSemiMixedTypes="0" containsString="0" containsNumber="1" containsInteger="1" minValue="42735" maxValue="42916"/>
    </cacheField>
    <cacheField name="Vencimiento" numFmtId="0">
      <sharedItems containsSemiMixedTypes="0" containsString="0" containsNumber="1" containsInteger="1" minValue="42735" maxValue="42916" count="5">
        <n v="42826"/>
        <n v="42750"/>
        <n v="42735"/>
        <n v="42916"/>
        <n v="42825"/>
      </sharedItems>
    </cacheField>
    <cacheField name="Numeral" numFmtId="0">
      <sharedItems containsSemiMixedTypes="0" containsString="0" containsNumber="1" containsInteger="1" minValue="-181" maxValue="0"/>
    </cacheField>
    <cacheField name="Estado" numFmtId="0">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r:id="rId1" refreshedBy="Autor" refreshedDate="42926.490229282404" createdVersion="5" refreshedVersion="5" minRefreshableVersion="3" recordCount="43">
  <cacheSource type="worksheet">
    <worksheetSource ref="A2:E45" sheet="2017-a" r:id="rId2"/>
  </cacheSource>
  <cacheFields count="5">
    <cacheField name="Promedio de % PORCENTAJE CUMPLIMIENTO" numFmtId="0">
      <sharedItems containsSemiMixedTypes="0" containsString="0" containsNumber="1" minValue="0" maxValue="1" count="5">
        <n v="0.66666666666666663"/>
        <n v="0.5"/>
        <n v="0.33333333333333331"/>
        <n v="1"/>
        <n v="0"/>
      </sharedItems>
    </cacheField>
    <cacheField name="Mín. de ACTIVIDADES / FECHA DE TERMINACIÓN" numFmtId="0">
      <sharedItems containsSemiMixedTypes="0" containsString="0" containsNumber="1" containsInteger="1" minValue="42916" maxValue="43100"/>
    </cacheField>
    <cacheField name="Vencimiento" numFmtId="0">
      <sharedItems containsSemiMixedTypes="0" containsString="0" containsNumber="1" containsInteger="1" minValue="42916" maxValue="43100"/>
    </cacheField>
    <cacheField name="Num" numFmtId="0">
      <sharedItems containsSemiMixedTypes="0" containsString="0" containsNumber="1" containsInteger="1" minValue="0" maxValue="184"/>
    </cacheField>
    <cacheField name="Vencimiento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0">
  <r>
    <x v="0"/>
    <x v="0"/>
  </r>
  <r>
    <x v="1"/>
    <x v="0"/>
  </r>
  <r>
    <x v="2"/>
    <x v="1"/>
  </r>
  <r>
    <x v="3"/>
    <x v="0"/>
  </r>
  <r>
    <x v="2"/>
    <x v="1"/>
  </r>
  <r>
    <x v="2"/>
    <x v="1"/>
  </r>
  <r>
    <x v="2"/>
    <x v="1"/>
  </r>
  <r>
    <x v="2"/>
    <x v="1"/>
  </r>
  <r>
    <x v="2"/>
    <x v="1"/>
  </r>
  <r>
    <x v="2"/>
    <x v="1"/>
  </r>
  <r>
    <x v="2"/>
    <x v="1"/>
  </r>
  <r>
    <x v="2"/>
    <x v="1"/>
  </r>
  <r>
    <x v="2"/>
    <x v="1"/>
  </r>
  <r>
    <x v="2"/>
    <x v="1"/>
  </r>
  <r>
    <x v="2"/>
    <x v="1"/>
  </r>
  <r>
    <x v="2"/>
    <x v="1"/>
  </r>
  <r>
    <x v="2"/>
    <x v="1"/>
  </r>
  <r>
    <x v="2"/>
    <x v="1"/>
  </r>
  <r>
    <x v="2"/>
    <x v="1"/>
  </r>
  <r>
    <x v="2"/>
    <x v="1"/>
  </r>
  <r>
    <x v="2"/>
    <x v="1"/>
  </r>
  <r>
    <x v="4"/>
    <x v="0"/>
  </r>
  <r>
    <x v="5"/>
    <x v="0"/>
  </r>
  <r>
    <x v="5"/>
    <x v="0"/>
  </r>
  <r>
    <x v="0"/>
    <x v="0"/>
  </r>
  <r>
    <x v="3"/>
    <x v="0"/>
  </r>
  <r>
    <x v="6"/>
    <x v="0"/>
  </r>
  <r>
    <x v="6"/>
    <x v="0"/>
  </r>
  <r>
    <x v="3"/>
    <x v="0"/>
  </r>
  <r>
    <x v="3"/>
    <x v="0"/>
  </r>
  <r>
    <x v="3"/>
    <x v="0"/>
  </r>
  <r>
    <x v="3"/>
    <x v="0"/>
  </r>
  <r>
    <x v="7"/>
    <x v="0"/>
  </r>
  <r>
    <x v="7"/>
    <x v="0"/>
  </r>
  <r>
    <x v="3"/>
    <x v="0"/>
  </r>
  <r>
    <x v="3"/>
    <x v="0"/>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1"/>
    <x v="2"/>
  </r>
  <r>
    <x v="3"/>
    <x v="0"/>
  </r>
  <r>
    <x v="3"/>
    <x v="0"/>
  </r>
  <r>
    <x v="3"/>
    <x v="0"/>
  </r>
  <r>
    <x v="8"/>
    <x v="0"/>
  </r>
  <r>
    <x v="8"/>
    <x v="0"/>
  </r>
  <r>
    <x v="8"/>
    <x v="0"/>
  </r>
  <r>
    <x v="8"/>
    <x v="0"/>
  </r>
  <r>
    <x v="8"/>
    <x v="0"/>
  </r>
  <r>
    <x v="8"/>
    <x v="0"/>
  </r>
  <r>
    <x v="8"/>
    <x v="0"/>
  </r>
  <r>
    <x v="8"/>
    <x v="0"/>
  </r>
  <r>
    <x v="8"/>
    <x v="0"/>
  </r>
  <r>
    <x v="8"/>
    <x v="0"/>
  </r>
  <r>
    <x v="8"/>
    <x v="0"/>
  </r>
  <r>
    <x v="8"/>
    <x v="0"/>
  </r>
  <r>
    <x v="8"/>
    <x v="0"/>
  </r>
  <r>
    <x v="8"/>
    <x v="0"/>
  </r>
  <r>
    <x v="8"/>
    <x v="0"/>
  </r>
  <r>
    <x v="1"/>
    <x v="0"/>
  </r>
  <r>
    <x v="1"/>
    <x v="0"/>
  </r>
  <r>
    <x v="1"/>
    <x v="0"/>
  </r>
  <r>
    <x v="1"/>
    <x v="0"/>
  </r>
  <r>
    <x v="1"/>
    <x v="0"/>
  </r>
  <r>
    <x v="1"/>
    <x v="0"/>
  </r>
  <r>
    <x v="1"/>
    <x v="0"/>
  </r>
  <r>
    <x v="1"/>
    <x v="0"/>
  </r>
  <r>
    <x v="9"/>
    <x v="0"/>
  </r>
  <r>
    <x v="9"/>
    <x v="0"/>
  </r>
  <r>
    <x v="10"/>
    <x v="0"/>
  </r>
  <r>
    <x v="3"/>
    <x v="0"/>
  </r>
  <r>
    <x v="11"/>
    <x v="0"/>
  </r>
  <r>
    <x v="12"/>
    <x v="0"/>
  </r>
  <r>
    <x v="12"/>
    <x v="0"/>
  </r>
  <r>
    <x v="13"/>
    <x v="0"/>
  </r>
  <r>
    <x v="13"/>
    <x v="0"/>
  </r>
  <r>
    <x v="13"/>
    <x v="0"/>
  </r>
  <r>
    <x v="13"/>
    <x v="0"/>
  </r>
  <r>
    <x v="13"/>
    <x v="0"/>
  </r>
  <r>
    <x v="13"/>
    <x v="0"/>
  </r>
  <r>
    <x v="13"/>
    <x v="0"/>
  </r>
  <r>
    <x v="13"/>
    <x v="0"/>
  </r>
  <r>
    <x v="13"/>
    <x v="0"/>
  </r>
  <r>
    <x v="13"/>
    <x v="0"/>
  </r>
  <r>
    <x v="13"/>
    <x v="0"/>
  </r>
  <r>
    <x v="13"/>
    <x v="0"/>
  </r>
  <r>
    <x v="13"/>
    <x v="0"/>
  </r>
  <r>
    <x v="14"/>
    <x v="0"/>
  </r>
  <r>
    <x v="3"/>
    <x v="0"/>
  </r>
  <r>
    <x v="3"/>
    <x v="0"/>
  </r>
  <r>
    <x v="15"/>
    <x v="0"/>
  </r>
  <r>
    <x v="16"/>
    <x v="0"/>
  </r>
  <r>
    <x v="16"/>
    <x v="0"/>
  </r>
  <r>
    <x v="16"/>
    <x v="0"/>
  </r>
  <r>
    <x v="16"/>
    <x v="0"/>
  </r>
  <r>
    <x v="16"/>
    <x v="0"/>
  </r>
  <r>
    <x v="16"/>
    <x v="0"/>
  </r>
  <r>
    <x v="16"/>
    <x v="0"/>
  </r>
  <r>
    <x v="17"/>
    <x v="3"/>
  </r>
  <r>
    <x v="18"/>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0">
  <r>
    <x v="0"/>
    <n v="31"/>
    <s v="FILA_3"/>
    <s v="1 SUSCRIPCIÓN DEL PLAN DE MEJORAMIENTO"/>
    <x v="0"/>
    <s v="Hallazgo1. Celebración de contrato sin licencia ambiental. INCODER suscribió el convenio  810/15 por $ 2.191.425.970 con el  Municipio de Aguazul, con base en este  suscribieron varios contratos de obra, sin tener licencias necesarias para iniciar. "/>
    <s v="La  situación descrita  evidencia Inobservancia de  la previa obtención de la correspondiente licencia ambiental."/>
    <s v="La  ADR  asegurara con la debida oportunidad y calidad,  la licencia y permisos ambientales, así como la viabilidad y sostenibilidad ambiental de sus proyectos "/>
    <s v="Previo a  la  ejecución de proyectos, obras o actividades exigir  la autorización que otorga la autoridad ambiental competente."/>
    <s v="VIP"/>
    <s v="Oscar Gallego"/>
    <s v="documento"/>
    <n v="1"/>
    <d v="2017-03-01T00:00:00"/>
    <x v="0"/>
    <n v="39.285714285714285"/>
    <n v="0"/>
    <n v="0"/>
    <s v="La ADR desde los estudios previos para realizar contraciones relacionadas con Adecuación de Tierras, está solicitando todas las licencias necesarias para poder viabilizar cualquier intervención en Distritos de adecuación de tierras. Núm. 3.1 del Manual de Contratación."/>
    <s v="No se presenta documento o informe de las licencias y permisos ambientales"/>
    <s v="Se anexa Manual de Contratación y Supervisión  ADR"/>
    <s v="La Oficina de Control Interno considera procedente continuar con el seguimiento del presente hallazgo,por tanto el responsable debe realizar su ejecucion la cual vence el  1° de diciembre de 2017"/>
    <s v="0/1"/>
    <m/>
    <s v="Presunta Incidencia Disciplinaria"/>
  </r>
  <r>
    <x v="0"/>
    <n v="34"/>
    <s v="FILA_1"/>
    <s v="1 SUSCRIPCIÓN DEL PLAN DE MEJORAMIENTO"/>
    <x v="0"/>
    <s v="Hallazgo1. Celebración de contrato sin licencia ambiental. INCODER suscribió el convenio  810/15 por $ 2.191.425.970 con el  Municipio de Aguazul, con base en este  suscribieron varios contratos de obra, sin tener licencias necesarias para iniciar. "/>
    <s v="Tanto el INCODER como el municipio suscribieron contratos sin contar con las licencia necesarias para iniciar los trabajos."/>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a Incidencia Disciplinaria"/>
  </r>
  <r>
    <x v="1"/>
    <n v="7"/>
    <s v="FILA_1"/>
    <s v="1 SUSCRIPCIÓN DEL PLAN DE MEJORAMIENTO"/>
    <x v="0"/>
    <s v="Hallazgo No. 1 - Actividades del Proyecto de Inversión Análisis, Diseño y Construcción de Distritos de Riego y Drenaje. Incoherencia entre objetivos y actividades de la cadena de valor, según la Guía para la Construcción y Estandarización de la Cadena de Valor (DNP, 2013, págs. 11-16). Por otro lado, se incumple lo establecido en materia de formulación y actualización de los proyectos de"/>
    <s v="Inadecuada  actualización del proyecto de inversión."/>
    <s v="La ADR para la vigencia 2018 elaborará una nueva ficha de inversión que responda a la Guía para la Construcción y Estandarización de la Cadena de Valor para el proyecto de inversión Análisis, Diseño y Construcción de Distritos de Riego y Drenaje."/>
    <s v="Diseñar y darle viabilidad a una nueva ficha de inversión para la vigencia 2018 del proyecto de inversión Análisis, Diseño y Construcción de Distritos de Riego y Drenaje"/>
    <s v="Planeacion"/>
    <s v="Paula Andrea Vinchery Duran"/>
    <s v="Ficha proyecto de inversión"/>
    <n v="1"/>
    <d v="2017-02-01T00:00:00"/>
    <x v="2"/>
    <n v="8.4285714285714288"/>
    <n v="0"/>
    <n v="0"/>
    <s v="Se realizó una reunion"/>
    <s v="La Vicepresidencia de Planeación solicitó a la Presidencia, la creación de una Ficha de Proyecto de Inversión con la cual se subsanaría las inconsistencias reportadas en el Hallazgo No. 1, la presidencia no acepto dicha solicitud._x000a__x000a_En razón a que está en curso el Proyecto de Ley de Adecuación de Tierras el cual busca crear e implementar el plan de riego y drenaje, se espera la aprobación de este  proyecto para  identificar si la elaboración de la ficha se sigue haciendo necesaria."/>
    <s v="Acta # 001"/>
    <s v="La Oficina de Control Interno considera procedente continuar con el seguimiento del presente hallazgo,por tanto el responsable debe priorizar su ejecucion la cual venció el  pasado 1° de abril de 2017"/>
    <s v="0/1"/>
    <m/>
    <s v="Administrativo"/>
  </r>
  <r>
    <x v="0"/>
    <n v="20"/>
    <s v="FILA_2"/>
    <s v="1 SUSCRIPCIÓN DEL PLAN DE MEJORAMIENTO"/>
    <x v="0"/>
    <s v="Hallazgo1. Celebración de contrato sin licencia ambiental. INCODER suscribió el convenio  810/15 por $ 2.191.425.970 con el  Municipio de Aguazul, con base en este  suscribieron varios contratos de obra, sin tener licencias necesarias para iniciar. "/>
    <s v="Tanto el INCODER como el municipio suscribieron contratos sin contar con las licencia necesarias para iniciar los trabajos."/>
    <s v="identificar los riesgos del proceso y establecer los controles"/>
    <s v="Elaborar el mapa de riesgos del proceso"/>
    <s v="VIP"/>
    <s v="Oscar Gallego"/>
    <s v="Documento y/o Matriz"/>
    <n v="1"/>
    <d v="2017-03-01T00:00:00"/>
    <x v="1"/>
    <n v="43.571428571428569"/>
    <n v="1"/>
    <n v="1"/>
    <s v="Se elaboró matriz de riesgo, para cumplir con el hallazgo"/>
    <s v="Se adjunta la Matriz de Analisis de Riesgo, en la cual se puede identificar los riesgos que tiene cada una de las etapas del proceso, los controles que se van a aplicar a estos Riesgos y las acciones que se llevaran a cabo para el Monitoreo y Seguimiento."/>
    <s v="Mapa  de  riesgos. "/>
    <s v="Una vez revisada la evidencia suministrada, la Oficina de Control Interno  considera procedente  dar por cerrado el hallazgo, sin perjucio de la evaluacion que realice la Contraloria Gral de la Republica conforme al Art 23 de la Resolucion 7350 de 2013."/>
    <s v="1/1"/>
    <m/>
    <s v="Presunta Incidencia Disciplinaria"/>
  </r>
  <r>
    <x v="1"/>
    <n v="15"/>
    <s v="FILA_2"/>
    <s v="1 SUSCRIPCIÓN DEL PLAN DE MEJORAMIENTO"/>
    <x v="1"/>
    <s v="Hallazgo No. 2 - Recursos FONAT (D1). Ingresaron recursos por concepto de recuperación de las inversiones realizadas por los organismos públicos ejecutores por un valor de $1.444,3 millones; sin embargo, el INCODER no ingresó estos recursos a la cuenta del Fondo Nacional de Adecuación de Tierras - FONAT, sino a la cuenta de recursos propios"/>
    <s v="Falta de identificación de quién realiza los pagos y fallas en el seguimiento y acompañamiento ejercido por la Dirección Técnica de Administración de Distritos"/>
    <s v="Gestionar la apertura de una cuenta bancaria"/>
    <s v="La Agencia de Desarrollo Rural adelantó los trámites necesarios ante el Banco Agrario de Colombia para la apertura de la cuenta corriente de recaudo a nivel nacional, el Banco otorgó a la agencia el No. 30230                                                                                                  03910 en la cual se van a recaudar los recursos con un numero de convenio único para recursos FONAT. "/>
    <s v="VIP"/>
    <s v="Oscar Gallego"/>
    <s v="documento"/>
    <n v="1"/>
    <d v="2016-12-29T00:00:00"/>
    <x v="3"/>
    <n v="2.4285714285714284"/>
    <n v="0"/>
    <n v="0"/>
    <s v="vie 02/06/2017 6:39_x000a__x000a_1. Hallazgo 15. Se remitió solicitud de apertura de cueenta para el manejo de recursos del FONAT a la secretaría General de la ADR."/>
    <s v="La Secretaria General informó a VIP por medio de un email que ya habia sido creada la cuenta corriente para el recaudo de cartera en el Banco Agrario, sin embargo VIP responde que desconoce las acciones adelantadas con el Banco y el codigo de operación asignado para los conceptos de recaudos de cartera. Se espera la respuesta por parte de la Secretaria Gral."/>
    <s v="Oficio"/>
    <s v="La Oficina de Control Interno considera procedente continuar con el seguimiento del presente hallazgo,por tanto el responsable debe priorizar su ejecucion la cual venció el pasado 15 de enero de 2017."/>
    <s v="0/1"/>
    <m/>
    <s v="Presunto Alcance Disciplinario."/>
  </r>
  <r>
    <x v="0"/>
    <n v="34"/>
    <s v="FILA_4"/>
    <s v="1 SUSCRIPCIÓN DEL PLAN DE MEJORAMIENTO"/>
    <x v="1"/>
    <s v="Hallazgo 2 Disposición de recurso (D22). En el contrato de interv. 724/15 (del ctto de obra 648/15) el Mcpio de  Aguazul entregó al contratista SELMAC un anticipo de $65.706.993 pese a que el ctto no podía ejecutarse por no tener licencia ambiental."/>
    <s v="Se estructura el hallazgo por falta de control, lo que generó riesgos para la entidad"/>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0"/>
    <n v="21"/>
    <s v="FILA_6"/>
    <s v="1 SUSCRIPCIÓN DEL PLAN DE MEJORAMIENTO"/>
    <x v="1"/>
    <s v="Hallazgo 2 Disposición de recurso (D22). En el contrato de interv. 724/15 (del ctto de obra 648/15) el Mcpio de  Aguazul entregó al contratista SELMAC un anticipo de $65.706.993 pese a que el ctto no podía ejecutarse por no tener licencia ambiental."/>
    <s v="Se estructura el hallazgo por falta de control, lo que generó riesgos para la entidad"/>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dará cumplimiento a lo establecido en el  Manual de Contratación y Supervisión  ADR, respecto de la presentación de informe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Se anexa Manual de Contratación y Supervisión  ADR"/>
    <s v="La Oficina de Control Interno considera procedente continuar con el seguimiento del presente hallazgo,por tanto el responsable debe realizar su ejecucion la cual vence el  31 de diciembre de 2017"/>
    <s v="0/1"/>
    <s v="No entiendo porque esta actividad esta en 0% y las demas del grupo en 100%. Adicional, la actividad y el entregable esta relacionado a elaborar Informes de supervisión técnica y no a reuniones._x000a_Sugerencia: Verificar y ajustar_x000a__x000a_Rta: No se presentan informes"/>
    <s v="Administrativo"/>
  </r>
  <r>
    <x v="0"/>
    <n v="20"/>
    <s v="FILA_5"/>
    <s v="1 SUSCRIPCIÓN DEL PLAN DE MEJORAMIENTO"/>
    <x v="1"/>
    <s v="Hallazgo 2 Disposición de recurso (D22). En el contrato de interv. 724/15 (del ctto de obra 648/15) el Mcpio de  Aguazul entregó al contratista SELMAC un anticipo de $65.706.993 pese a que el ctto no podía ejecutarse por no tener licencia ambiental."/>
    <s v="Se estructura el hallazgo por falta de control, lo que generó riesgos para la entidad"/>
    <s v="identificar los riesgos del proceso y establecer los controles"/>
    <s v="Elaborar el mapa de riesgos del proceso"/>
    <s v="VIP"/>
    <s v="Oscar Gallego"/>
    <s v="Documento y/o Matriz"/>
    <n v="1"/>
    <d v="2017-03-01T00:00:00"/>
    <x v="1"/>
    <n v="43.571428571428569"/>
    <n v="1"/>
    <n v="1"/>
    <s v="Se elaboró matriz de riesgo, para cumplir con el hallazgo"/>
    <s v="Se adjunta la Matriz de Analisis de Riesgo, en la cual se puede identificar los riesgos que tiene cada una de las etapas del proceso, los controles que se van a aplicar a estos Riesgos y las acciones que se llevaran a cabo para el Monitoreo y Seguimiento."/>
    <s v="Mapa  de  riesgos. "/>
    <s v="Una vez revisada la evidencia suministrada, la Oficina de Control Interno  considera procedente  dar por cerrado el hallazgo, sin perjucio de la evaluacion que realice la Contraloria Gral de la Republica conforme al Art 23 de la Resolucion 7350 de 2013."/>
    <s v="1/1"/>
    <m/>
    <s v="Administrativo"/>
  </r>
  <r>
    <x v="1"/>
    <n v="5"/>
    <s v="FILA_3"/>
    <s v="1 SUSCRIPCIÓN DEL PLAN DE MEJORAMIENTO"/>
    <x v="2"/>
    <s v="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
    <s v="Deficiente revisión del proyecto presentado por el municipio de Sibundoy por parte de Incoder, ya que no existen los estudios y diseños requeridos que permitan establecer la viabilidad, impacto social, económico y ambiental de la obra."/>
    <s v="Crear al interior de la Vicepresidiencia de Gestión Contractual un esquema de trabajo con profesionales que orienten las áreas donde surge la necesidad."/>
    <s v="Crear al interior de la Vicepresidiencia de Gestión Contractual un esquema de trabajo con profesionales que orienten las áreas donde surge la necesidad,planificando, dirijiendo y coordinando la fase precontractual de los convenios y contratos de la entidad. El grupo se conformará con profesionales vinculados mediante prestación de servicios profesionales y de apoyo a la gestión."/>
    <s v=" Vicepresidiencia de Gestión Contractual"/>
    <s v="Liliana Guisela Gutierrez Garzón"/>
    <s v="Contrato"/>
    <n v="8"/>
    <d v="2016-07-07T00:00:00"/>
    <x v="4"/>
    <n v="25.285714285714285"/>
    <n v="5"/>
    <n v="0.625"/>
    <s v="Durante el segundo semestre de 2016 se conformo el grupo de profesionales a traves de contratos de prestación de servicios."/>
    <s v="_x000a_Se realizó la contratacion de 8 personas las cuales tienen dentro de sus funciones especificas el apoyar a la Vicepresidencia de Gestion Contractual en la revision juridica de los estudios previos dentro de los procesos de contratacion que adelante la Agencia, estos contratos se efectuaron dentro del periodo solicitado._x000a_Ver PW Contratos Hallazgos"/>
    <s v="Contratos de prestación de servicios "/>
    <s v="La Oficina de Control Interno considera procedente continuar con el seguimiento del presente hallazgo,por tanto el responsable debe priorizar su ejecucion la cual venció el  pasado 31 de diciembre de 2016."/>
    <s v="Cumple 5/8"/>
    <s v="No todos los contratos tienen la obligación especifica de revision juridica de los estudios previos dentro de los procesos._x000a_Sugerencia: Revisar y ajustar_x000a__x000a_He revisado con Paulo, y cumplen las condiciones 5 contratos de 8,"/>
    <s v="Presunta Incidencia Disciplinaria"/>
  </r>
  <r>
    <x v="0"/>
    <n v="25"/>
    <s v="FILA_8"/>
    <s v="1 SUSCRIPCIÓN DEL PLAN DE MEJORAMIENTO"/>
    <x v="2"/>
    <s v="Hallazgo 3. Planeación y ejecución ctto de obra 648/15.Suscrito entre el Mcipio de Aguazul y el Consc. Pozos AGZ, se evidenció en los estudios previos que en los planes de diseño de los expdts no hay memoria de cálculo firmada por profesional idóneo.profesional idóneo."/>
    <s v="Falencia en los estudios previos por cuanto los planos no cuentan con las memorias de calculo"/>
    <s v="Certificación en la que se manifieste que los estudios y diseños cumplan todas  las   especificaciones   técnicas  mínimas"/>
    <s v="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y  que  cumplen las   especificaciones   técnicas  mínimas de   contratación."/>
    <s v=" Vicepresidiencia de Gestión Contractual"/>
    <s v="Liliana Guisela Gutierrez Garzón"/>
    <s v="Documento."/>
    <n v="1"/>
    <d v="2017-03-01T00:00:00"/>
    <x v="0"/>
    <n v="39.285714285714285"/>
    <n v="0"/>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realizar su ejecucion la cual vence el  1° de diciembre de 2017"/>
    <s v="N/A"/>
    <m/>
    <s v="Administrativo"/>
  </r>
  <r>
    <x v="1"/>
    <n v="10"/>
    <s v="FILA_4"/>
    <s v="1 SUSCRIPCIÓN DEL PLAN DE MEJORAMIENTO"/>
    <x v="2"/>
    <s v="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
    <s v="Deficiente revisión del proyecto presentado por el municipio de Sibundoy por parte de Incoder, ya que no existen los estudios y diseños requeridos que permitan establecer la viabilidad, impacto social, económico y ambiental de la obra."/>
    <s v="Elaborar el Manual de Contrataciòn y Supervisiòn "/>
    <s v="Incluir una obligación en el Manual de Contratación y Supervis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
    <s v=" Vicepresidiencia de Gestión Contractual"/>
    <s v="Liliana Guisela Gutierrez Garzón"/>
    <s v="documento"/>
    <n v="1"/>
    <d v="2016-07-05T00:00:00"/>
    <x v="4"/>
    <n v="25.571428571428573"/>
    <n v="1"/>
    <n v="1"/>
    <s v="No reporta"/>
    <s v="En el Manual de Contrataciones se encuentra descrito el numeral 3,4,1,2 en el cual señala que: El objeto a contratar, con sus especificaciones, las autorizaciones, permisos y licencias requeridos para su ejecucion, y cuando el contrato incluye diseño y construccion, los documentos tecnicos para el desarrollo del proyecto._x000a__x000a_Pagina 18 de 48 del Manual"/>
    <s v="Manual de Contratación"/>
    <s v="Una vez revisada la evidencia suministrada, la Oficina de Control Interno  considera procedente  dar por cerrado el hallazgo, sin perjucio de la evaluacion que realice la Contraloria Gral de la Republica conforme al Art 23 de la Resolucion 7350 de 2013."/>
    <s v="Cumple 1/1"/>
    <s v="En que numeral del manual esta la obligación de la que trata la actividad?_x000a_Sugerencia: Verificar y ajustar_x000a__x000a_Rta: Ajustado"/>
    <s v="Presunta Incidencia Disciplinaria"/>
  </r>
  <r>
    <x v="1"/>
    <n v="14"/>
    <s v="FILA_5"/>
    <s v="1 SUSCRIPCIÓN DEL PLAN DE MEJORAMIENTO"/>
    <x v="2"/>
    <s v="Hallazgo No. 3 - Estudios previos contrato 843 de 2015 (D2). No se hallan soportes documentales de la priorización e identificación de las obras en el Municipio de Sibundoy, no se realizó una priorización técnica y concertada con las comunidades, que atendiera el enfoque territorial de las mismas. No existen los soportes técnicos suficientes de la medición de cantidades de obra que lo co"/>
    <s v="Deficiente revisión del proyecto presentado por el municipio de Sibundoy por parte de Incoder, ya que no existen los estudios y diseños requeridos que permitan establecer la viabilidad, impacto social, económico y ambiental de la obra."/>
    <s v="Instruir a los funcionarios y contratistas "/>
    <s v="Instruir a los funcionarios y contratistas sobre la estructuración de las etapas previas a la contratación  "/>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No veo la presentación expuesta para confirmar el temario de la capacitación, ni los  listados que pudieran evidenciar la ejecución de la actividad. _x000a_Sugerencia: Revisar y ajustar de ser necesario_x000a__x000a_Cambia el avance, 2 capacitaciones con lista de asistencia"/>
    <s v="Presunta Incidencia Disciplinaria"/>
  </r>
  <r>
    <x v="0"/>
    <n v="33"/>
    <s v="FILA_7"/>
    <s v="1 SUSCRIPCIÓN DEL PLAN DE MEJORAMIENTO"/>
    <x v="2"/>
    <s v="Hallazgo 3. Planeación y ejecución ctto de obra 648/15.Suscrito entre el Mcipio de Aguazul y el Consc. Pozos AGZ, se evidenció en los estudios previos que en los planes de diseño de los expdts no hay memoria de cálculo firmada por profesional idóneo."/>
    <s v="Falencia en los estudios previos por cuanto los planos no cuentan con las memorias de calculo"/>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margen de error, así como incluir la mayor cantidad de variables a efecto de que se garantice una correcta ejecución contractual. "/>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1"/>
    <n v="4"/>
    <s v="FILA_7"/>
    <s v="1 SUSCRIPCIÓN DEL PLAN DE MEJORAMIENTO"/>
    <x v="3"/>
    <s v="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
    <s v="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_x000a_Se verifico con Paulo y estos 8 contratos cumplen funciones de supervision."/>
    <s v="Presunta Incidencia Disciplinaria y Fiscal"/>
  </r>
  <r>
    <x v="1"/>
    <n v="13"/>
    <s v="FILA_6"/>
    <s v="1 SUSCRIPCIÓN DEL PLAN DE MEJORAMIENTO"/>
    <x v="3"/>
    <s v="Hallazgo No. 4 - Formaleta muro en Gaviones - Contrato 843 de 2015 (D3) (F1). La cantidad ejecutada en Acta de Recibo Final de Obra de fecha 18/12/2015 del ítem 3,3. Muro de gavión en malla T.T. calibre 12 es de 1.220 m3, existe un faltante de obra de  $10.675.000 correspondiente al pago del costo directo de formaleta no utilizada en la ejecución del ítem en la cantidad establecida, más "/>
    <s v="Durante la ejecución, el interventor no solicitó al constructor los certificados de calidad de los materiales que hacen parte del análisis de precios unitarios de la actividad, así como la verificación del empleo de formaleta en madera para gavión, incumpliendo así lo establecido en los APU"/>
    <s v="Instruir a los funcionarios y contratistas "/>
    <s v="Instruir a los funcionarios sobre el alcance de la función de supervisión y a los contratistas sobre el alcance de la obligación contractual de apoyo a la supervisión."/>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No veo la presentación expuesta para confirmar el temario de la capacitación, ni los  listados que pudieran evidenciar la ejecución de la actividad. _x000a_Sugerencia: Revisar y ajustar de ser necesario_x000a_Se modifico el avance, contamos con los soportes de las 2 capacitaciones"/>
    <s v="Presunta Incidencia Disciplinaria y Fiscal"/>
  </r>
  <r>
    <x v="0"/>
    <n v="27"/>
    <s v="FILA_9"/>
    <s v="1 SUSCRIPCIÓN DEL PLAN DE MEJORAMIENTO"/>
    <x v="3"/>
    <s v="Hallazgo 4.Funcionamiento Equipos (F1)(D2). Revisado el ctto. 45/12 (INCODER y Consc. Chicamocha 2012), se verificó que el cttista. suministró e instaló equipos mecánicos e hidráulicos (bombas) que presentaron fallas y están fuera de funcionamiento. "/>
    <s v="Inobservancia de las obligaciones contractuales por parte del contratista y por la omisiones en las actuaciones adelantadas por el INCODER, para resolver la problemática ocasionando la posible perdida de recursos públicos"/>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No veo la presentación expuesta para confirmar el temario de la capacitación, ni los  listados que pudieran evidenciar la ejecución de la actividad. _x000a_Sugerencia: Revisar y ajustar de ser necesario_x000a__x000a_Se modifico el avance, contamos con los soportes de las 2 capacitaciones"/>
    <s v="Presunta Incidencia Disciplinaria"/>
  </r>
  <r>
    <x v="0"/>
    <n v="21"/>
    <s v="FILA_10"/>
    <s v="1 SUSCRIPCIÓN DEL PLAN DE MEJORAMIENTO"/>
    <x v="3"/>
    <s v="Hallazgo 4 - Funcionamiento de  Equipos (F1) (D2). Realizado el seguimiento a  la ejecución del  contrato 045  de  2012, firmado  entre  INCODER y  el  Consorcio Chicamocha 2012, se  pudo  verificar  que el contratista  suministro  e  instalo  equipos  mecánicos  e  hidráulicos  ( bombas) de  los  cuales, algunos  presentaron fallas y permanecen fuera de  funcionamiento. "/>
    <s v="Inobservancia de las obligaciones contractuales por parte del contratista y por la omisiones en las actuaciones adelantadas por el INCODER, para resolver la problemática ocasionando la posible perdida de recursos público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a Incidencia Disciplinaria"/>
  </r>
  <r>
    <x v="0"/>
    <n v="37"/>
    <s v="FILA_11"/>
    <s v="1 SUSCRIPCIÓN DEL PLAN DE MEJORAMIENTO"/>
    <x v="3"/>
    <s v="Hallazgo 4.Funcionamiento Equipos (F1)(D2). Revisado el ctto. 45/12 (INCODER y Consc. Chicamocha 2012), se verificó que el cttista. suministró e instaló equipos mecánicos e hidráulicos (bombas) que presentaron fallas y están fuera de funcionamiento. "/>
    <s v="Inobservancia de las obligaciones contractuales por parte del contratista y por la omisiones en las actuaciones adelantadas por el INCODER, para resolver la problemática ocasionando la posible perdida de recursos públicos"/>
    <s v="Modificar los criterios y requisitos para la entrega de la operación, administración, mantenimiento y rehabilitación de los distritos de adecuación de tierras, de acuerdo con la normatividad vigente_x000a__x000a_Socializar con los supervisores y/o interventores "/>
    <s v="Socializar criterios y requisitos"/>
    <s v="VIP"/>
    <s v="Oscar Gallego"/>
    <s v="Socialización"/>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socializacion"/>
    <s v="Agendas, ayudas de memoria y listados de asistencia de reuniones de la Dirección de Adecuacón de Tierras"/>
    <s v="La Oficina de Control Interno considera procedente continuar con el seguimiento del presente hallazgo,por tanto el responsable debe realizar su ejecucion la cual vence el  31° de diciembre de 2017"/>
    <s v="0/1"/>
    <s v="No encuentro que se hayan socializado los criterios y requisitos para la entrega de la operación, administración, mantenimiento y rehabilitación de los distritos de adecuación de tierras._x000a_Sugerencia: Verificar y ajustar_x000a__x000a_Rta: No se socializo"/>
    <s v="Presunta Incidencia Disciplinaria"/>
  </r>
  <r>
    <x v="1"/>
    <n v="4"/>
    <s v="FILA_9"/>
    <s v="1 SUSCRIPCIÓN DEL PLAN DE MEJORAMIENTO"/>
    <x v="4"/>
    <s v="Hallazgo No. 5 - Pago piedra muro en gaviones - Contrato 843 de 2015 (F2) (D4). El municipio de Sibundoy pagó $44.2 millones con recursos de Incoder provenientes del contrato interadministrativo 843 de 2015, coerrespondientes al costo directo de la Piedra para gavión tipo rajón del ítem 3,3. Muro de gavión en malla T.T. calibre 12, más $11.1millones de costos indirectos. y La CGR observa"/>
    <s v="Fallas presentadas en la labor de seguimiento del interventor contratado por el Municipio, inobservando lo previsto  en los artículos 82, 83 y 84 de la Ley 1474 de 2011. De igual manera, se aprecia deficiente seguimiento del supervisor del contrato 843 de 2015 por parte de Incoder, inobservando las obligaciones consignadas en el Manual de Supervisión e Interventoría de Incoder, Numerales"/>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Connotación Fiscal y Disciplinaria."/>
  </r>
  <r>
    <x v="1"/>
    <n v="13"/>
    <s v="FILA_8"/>
    <s v="1 SUSCRIPCIÓN DEL PLAN DE MEJORAMIENTO"/>
    <x v="4"/>
    <s v="Hallazgo No. 5 - Pago piedra muro en gaviones - Contrato 843 de 2015 (F2) (D4). El municipio de Sibundoy pagó $44.2 millones con recursos de Incoder provenientes del contrato interadministrativo 843 de 2015, coerrespondientes al costo directo de la Piedra para gavión tipo rajón del ítem 3,3. Muro de gavión en malla T.T. calibre 12, más $11.1millones de costos indirectos. y La CGR observa"/>
    <s v="Fallas presentadas en la labor de seguimiento del interventor contratado por el Municipio, inobservando lo previsto  en los artículos 82, 83 y 84 de la Ley 1474 de 2011. De igual manera, se aprecia deficiente seguimiento del supervisor del contrato 843 de 2015 por parte de Incoder, inobservando las obligaciones consignadas en el Manual de Supervisión e Interventoría de Incoder, Numerales"/>
    <s v="Instruir a los funcionarios y contratistas "/>
    <s v="Instruir a los funcionarios sobre el alcance de la función de supervisión y a los contratistas sobre el alcance de la obligación contractual de apoyo a la supervisión."/>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Connotación Fiscal y Disciplinaria."/>
  </r>
  <r>
    <x v="0"/>
    <n v="34"/>
    <s v="FILA_12"/>
    <s v="1 SUSCRIPCIÓN DEL PLAN DE MEJORAMIENTO"/>
    <x v="4"/>
    <s v="Hallazgo 5 Amparo de calidad y correcto funcionamiento (D3). El Ctto. 045/15 (rehabilitación del dist. de Chicamocha), contempló suministro de equipos, pero no el amparo del riesgo calidad y correcto funcionamiento de bienes y equipos (garantías)."/>
    <s v="Ineficacia en la aplicación de los controles por parte de la oficina de control de los contratos en la elaboración de las minutas"/>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a Incidencia Disciplinaria"/>
  </r>
  <r>
    <x v="0"/>
    <n v="38"/>
    <s v="FILA_13"/>
    <s v="1 SUSCRIPCIÓN DEL PLAN DE MEJORAMIENTO"/>
    <x v="4"/>
    <s v="Hallazgo 5 Amparo de calidad y correcto funcionamiento (D3). El Ctto. 045/15 (rehabilitación del dist. de Chicamocha), contempló suministro de equipos, pero no el amparo del riesgo calidad y correcto funcionamiento de bienes y equipos (garantías)."/>
    <s v="Inobservancia   de  la prescripción normativa relacionada  con la exigencia de  garantías de  calidad y correcto funcionamiento de  bienes y equipos."/>
    <s v="Aplicar Mecanismos de Control que permitan verificar que los Convenios suscritos por la  ADR , en aquellos eventos en que los estudios previos establezca un riesgo para ser cubierto, incluya en la minuta del Convenio el Clausulado correspondiente a Garantías correspondientes"/>
    <s v="Verificar  en la revisión de documentos que anteceden a la firma de Convenios relativo a constitución de garantías exigibles y consecuente minuta de cada uno de ellos"/>
    <s v=" Vicepresidiencia de Gestión Contractual"/>
    <s v="Liliana Guisela Gutierrez Garzón"/>
    <s v="Estudios  previos -minuta  de  convenio "/>
    <n v="1"/>
    <d v="2017-03-01T00:00:00"/>
    <x v="0"/>
    <n v="39.285714285714285"/>
    <n v="0"/>
    <n v="0"/>
    <s v="Convenio con la inclusion de la clausula de garantia, al cual se verificaron los requisitos requeridos para la aprobacion de la poliza."/>
    <s v="Se adjunta por Gestion Contractual, el Convenio de Asociacion Derivado No 232 del Convenio Marco de Asociacion No. 162 de 2016 suscrito entre la ADR y la Sociedad Colombiana de Ingenieros. _x000a_Incluyen Clausula Decima Octava: Debera constituir a favor de la Agencia una garantia"/>
    <s v="Convenio con la inclusion de la clausula de garantia."/>
    <s v="La Oficina de Control Interno considera procedente continuar con el seguimiento del presente hallazgo,por tanto el responsable debe realizar su ejecucion la cual vence el  1° de diciembre de 2017"/>
    <s v="Cumple 0/1"/>
    <s v="El covenio 232 es el unico suscrito en el periodo objeto de revisión? Ademas no encontre los estudios previos_x000a_Sugerencia: Verificar y ajustar_x000a__x000a_Rta: Lo que responden no corresponde, no hablan de un mecanismo de control."/>
    <s v="Presunta Incidencia Disciplinaria"/>
  </r>
  <r>
    <x v="1"/>
    <n v="9"/>
    <s v="FILA_10"/>
    <s v="1 SUSCRIPCIÓN DEL PLAN DE MEJORAMIENTO"/>
    <x v="5"/>
    <s v="Hallazgo No. 6 - Régimen Contractual a los contratos derivados del Convenio - Convenio No. 843 de 2015 (D5). La modalidad de selección para contratar obra pública, dependiendo de la cuantía del Municipio de Sibundoy, es la licitación pública, y para efectos de contratar los servicios de interventoría, la modalidad de selección es el Concurso de Méritos.  Sin embargo consultado el SECOP, "/>
    <s v="Omisión en el cumplimiento de los deberes de supervisión a cargo de INCODER"/>
    <s v="Minutas de los convenios con una obligación a través de la cual se condicione la ejecución de los recursos por parte del Ente ejecutor a la revisión de los estudios previos por parte de la  ADR  "/>
    <s v="Incluir en las minutas de los convenios una obligación a través de la cual se condicione la ejecución de los recursos a la revisión de los estudios previos  por parte de la  ADR  "/>
    <s v=" Vicepresidiencia de Gestión Contractual"/>
    <s v="Liliana Guisela Gutierrez Garzón"/>
    <s v="Minuta"/>
    <n v="1"/>
    <d v="2016-10-01T00:00:00"/>
    <x v="4"/>
    <n v="13"/>
    <n v="0"/>
    <n v="0"/>
    <s v="En la clausula septima del convenio el comité tecnico aprueba el Plan Operativo, en este ultimo se requiere la revision de los estudios previos por parte de la ADR,  para lo cual un profesional del grupo de la VGC realiza dicha actividad."/>
    <s v="En el Convenio 034 de 2016 entregado como evidencia, no se especifica dentro de la Clausula Septima una obligacion por parte de la ADR respecto a la revision de los estudios previos por parte de la ADR._x000a__x000a_Tambien se recibe un soporte del Plan Operativo en el que se encuentran obligaciones en relacion a los estudios previos pero estos estan a cargo del Dto del Valle del Cauca."/>
    <s v="Convenio y Plan Operativo"/>
    <s v="La Oficina de Control Interno considera procedente continuar con el seguimiento del presente hallazgo,por tanto el responsable debe priorizar su ejecucion la cual venció el  pasado 31 de diciembre de 2016."/>
    <s v="0/1"/>
    <s v="No encontre la evidencia del avance reportado_x000a_Sugerencia: Verificar_x000a__x000a_PLAN DE MEJORAMIENTO CONTRALORIA\C O N T R A C T U A L\EVIDENCIAS - Gestion Contractual \ PM2016 Hall,26"/>
    <s v="Presunto Alcance Disciplinario"/>
  </r>
  <r>
    <x v="0"/>
    <n v="27"/>
    <s v="FILA_14"/>
    <s v="1 SUSCRIPCIÓN DEL PLAN DE MEJORAMIENTO"/>
    <x v="5"/>
    <s v="Hallazgo 6 Liquidación ctto 45/12 y aplicación art 86 L.1474. Acta terminación con 22 observ. a entregables y fallas en equipos suministrados, esto muestra ineficiencia INCODER al no imponer multas y no declarar el incumplimiento previa liquidación."/>
    <s v="Se configura el hallazgo por la falta de gestión por falta del INCODER en adelantar las acciones pertinentes tendientes a la imposición de multas y declarar el incumplimiento de manera previa a la liquidación del contrato."/>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o Alcance Disciplinario"/>
  </r>
  <r>
    <x v="0"/>
    <n v="21"/>
    <s v="FILA_15"/>
    <s v="1 SUSCRIPCIÓN DEL PLAN DE MEJORAMIENTO"/>
    <x v="5"/>
    <s v="Hallazgo 6 Liquidación ctto 45/12 y aplicación art 86 L.1474. Acta terminación con 22 observ. a entregables y fallas en equipos suministrados, esto muestra ineficiencia INCODER al no imponer multas y no declarar el incumplimiento previa liquidación."/>
    <s v="Se configura el hallazgo por la falta de gestión por falta del INCODER en adelantar las acciones pertinentes tendientes a la imposición de multas y declarar el incumplimiento de manera previa a la liquidación del contrato."/>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o Alcance Disciplinario"/>
  </r>
  <r>
    <x v="1"/>
    <n v="10"/>
    <s v="FILA_11"/>
    <s v="1 SUSCRIPCIÓN DEL PLAN DE MEJORAMIENTO"/>
    <x v="6"/>
    <s v="Hallazgo No. 7 - Liquidación del contrato 450 de 2015 - Municipio de Coyaima - Tolima. El Instituto no ha adelantado las gestiones de liquidación del convenio, desatendiendo lo estipulado  en las cláusulas décimo octava y décimo novena del Contrato 450 de 2015; existe la posibilidad que el municipio de Coyaima presente cuentas de cobro por concepto de la ejecución del Convenio 450 de 201"/>
    <s v="El Instituto no ha adelantado las gestiones de liquidación del convenio en cuestión."/>
    <s v="Elaborar el Manual de Contrataciòn y Supervisiòn "/>
    <s v="Incluir una obligación en el Manual de Contratación y Supervisón de la Entidad, en cabeza del área que genera la necesidad, consistente en desarrollar detalladamente las exigencias técnicas propias de cada uno de los tipos contractuales enunciados en el artículo 32 de la Ley 80 de 1993, tales como licencias o permisos, análisis de precios unitarios, entre otros. "/>
    <s v=" Vicepresidiencia de Gestión Contractual"/>
    <s v="Liliana Guisela Gutierrez Garzón"/>
    <s v="documento"/>
    <n v="1"/>
    <d v="2016-07-05T00:00:00"/>
    <x v="4"/>
    <n v="25.571428571428573"/>
    <n v="1"/>
    <n v="1"/>
    <s v="No reporta"/>
    <s v="En el Manual de Contrataciones se encuentra descrito el numeral 3,4,1,2 en el cual señala que: El objeto a contratar, con sus especificaciones, las autorizaciones, permisos y licencias requeridos para su ejecucion, y cuando el contrato incluye diseño y construccion, los documentos tecnicos para el desarrollo del proyecto._x000a__x000a_Pagina 18 de 48 del Manual"/>
    <s v="Manual de Contratación"/>
    <s v="Una vez revisada la evidencia suministrada, la Oficina de Control Interno  considera procedente  dar por cerrado el hallazgo, sin perjucio de la evaluacion que realice la Contraloria Gral de la Republica conforme al Art 23 de la Resolucion 7350 de 2013."/>
    <s v="Cumple 1/1"/>
    <s v="idem primera fila del grupo"/>
    <s v="Administrativo"/>
  </r>
  <r>
    <x v="0"/>
    <n v="34"/>
    <s v="FILA_16"/>
    <s v="1 SUSCRIPCIÓN DEL PLAN DE MEJORAMIENTO"/>
    <x v="6"/>
    <s v="Hallazgo 7 Estado Conv. Pacto Agrario(D5). De los 9 proy. viabilizados, INCODER suscribió 6 ctts marco: 864/15 obras terminadas, 4(861,866,788,1171/15) sin inicio obras, 2 con atrasos (Palermo/Suaza) y 2 sin información (Carmen de Bolívar y Ciénaga)."/>
    <s v="con antelación a la selección de los proyectos no se verificó la viabilidad de los mismos y el cumplimiento de los requisitos acompañados de un deficiente seguimiento en su ejecución"/>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o Alcance Disciplinario"/>
  </r>
  <r>
    <x v="0"/>
    <n v="21"/>
    <s v="FILA_17"/>
    <s v="1 SUSCRIPCIÓN DEL PLAN DE MEJORAMIENTO"/>
    <x v="6"/>
    <s v="Hallazgo 7 Estado Conv. Pacto Agrario(D5). De los 9 proy. viabilizados, INCODER suscribió 6 ctts marco: 864/15 obras terminadas, 4(861,866,788,1171/15) sin inicio obras, 2 con atrasos (Palermo/Suaza) y 2 sin información (Carmen de Bolívar y Ciénaga)."/>
    <s v="con antelación a la selección de los proyectos no se verificó la viabilidad de los mismos y el cumplimiento de los requisitos acompañados de un deficiente seguimiento en su ejecución"/>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o Alcance Disciplinario"/>
  </r>
  <r>
    <x v="1"/>
    <n v="4"/>
    <s v="FILA_13"/>
    <s v="1 SUSCRIPCIÓN DEL PLAN DE MEJORAMIENTO"/>
    <x v="7"/>
    <s v="Hallazgo No. 8 - Estimación del valor de la adición y prorroga No. 1 -Contrato 450 de 2015 - Municipio de Coyaima (D6). La CGR evidencia una sobreestimación de $105.3 millones de pesos en la Adición y Prórroga No. 1 al Convenio 450 de 2015, resultante de restar los valores de las cantidades en exceso de los ítems 4, 5, 10 y 11 de la Fase I, más el valor del ítem 5 de la Fase II.Presunto "/>
    <s v=" Deficiente labor de seguimiento por parte del supervisor de INCODER, relacionadas con el control, trámite, concepto y puesta en aprobación de las modificaciones contractuales, establecidas en el Manual de Interventoría y Supervisión del Incoder, y lo preceptuado en los artículos 83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Connotación Disciplinaria."/>
  </r>
  <r>
    <x v="1"/>
    <n v="13"/>
    <s v="FILA_12"/>
    <s v="1 SUSCRIPCIÓN DEL PLAN DE MEJORAMIENTO"/>
    <x v="7"/>
    <s v="Hallazgo No. 8 - Estimación del valor de la adición y prorroga No. 1 -Contrato 450 de 2015 - Municipio de Coyaima (D6). La CGR evidencia una sobreestimación de $105.3 millones de pesos en la Adición y Prórroga No. 1 al Convenio 450 de 2015, resultante de restar los valores de las cantidades en exceso de los ítems 4, 5, 10 y 11 de la Fase I, más el valor del ítem 5 de la Fase II.Presunto "/>
    <s v=" Deficiente labor de seguimiento por parte del supervisor de INCODER, relacionadas con el control, trámite, concepto y puesta en aprobación de las modificaciones contractuales, establecidas en el Manual de Interventoría y Supervisión del Incoder, y lo preceptuado en los artículos 83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Connotación Disciplinaria."/>
  </r>
  <r>
    <x v="0"/>
    <n v="34"/>
    <s v="FILA_18"/>
    <s v="1 SUSCRIPCIÓN DEL PLAN DE MEJORAMIENTO"/>
    <x v="7"/>
    <s v="Hallazgo 8- Reintegro de  Aportes Convenio  788/15(D6) (IP1) INCODER  celebro el Convenio 788/15 con el Municipio de  Imues- Nariño., Girando$ 3.996 millones  a  la cuenta  del Municipio, inobservando que había  atraso e  incumplimiento en la  1 fase del distrito y en consecuencia no se  hubiese  firmado el convenio.  Tampoco ha  proferido actos administrativos de  incumplimientos."/>
    <s v="El INCODER no aplicó de manera las facultades contractuales y legales para imponer multas, y no ha liquidado de manera unilateral el convenio, lo que le hubiera permitido la posibilidad de adelantar un proceso por jurisdicción coactiva para la recuperación de los recursos"/>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Indagacion Preliminar"/>
  </r>
  <r>
    <x v="0"/>
    <n v="21"/>
    <s v="FILA_19"/>
    <s v="1 SUSCRIPCIÓN DEL PLAN DE MEJORAMIENTO"/>
    <x v="7"/>
    <s v="Hallazgo 8- Reintegro de  Aportes Convenio  788/15(D6) (IP1) INCODER  celebro el Convenio 788/15 con el Municipio de  Imues- Nariño., Girando$ 3.996 millones  a  la cuenta  del Municipio, inobservando que había  atraso e  incumplimiento en la  1 fase del distrito y en consecuencia no se  hubiese  firmado el convenio.  Tampoco ha  proferido actos administrativos de  incumplimientos."/>
    <s v="El INCODER no aplicó de manera las facultades contractuales y legales para imponer multas, y no ha liquidado de manera unilateral el convenio, lo que le hubiera permitido la posibilidad de adelantar un proceso por jurisdicción coactiva para la recuperación de los recurso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Indagacion Preliminar"/>
  </r>
  <r>
    <x v="1"/>
    <n v="4"/>
    <s v="FILA_15"/>
    <s v="1 SUSCRIPCIÓN DEL PLAN DE MEJORAMIENTO"/>
    <x v="8"/>
    <s v="Hallazgo No. 9 Soportes de la ejecución - Contrato 450 de 2015- Municipio de Coyaima (D7). En desarrollo de las obligaciones del contrato 450 de 2015, el municipio de Coyaima suscribió 120 contratos por un valor de $1.416 millones. De los contratos revisados  presentan deficiencias Y el supervisor del Incoder avaló 9 pagos por $1.460 millones de pesos, sin presentar objeción alguna sobre"/>
    <s v="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_x000a_"/>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La acción establecida esta relacionada a profesionales que orienten a los supervisores, y eso no lo veo en las clausulas de los 8 contratos._x000a_Sugerencia: Verificar y ajustar_x000a__x000a_Se verifico con Paulo y estos 8 contratos cumplen funciones de supervision."/>
    <s v="Presunta Incidencia Disciplinaria."/>
  </r>
  <r>
    <x v="0"/>
    <n v="24"/>
    <s v="FILA_21"/>
    <s v="1 SUSCRIPCIÓN DEL PLAN DE MEJORAMIENTO"/>
    <x v="8"/>
    <s v="Hallazgo No. 9. Planeación costos reembolsables contrato No. 763 - Administración Proyecto Ranchería (D7). En los costos reembolsables, se estableció un 8% en cada rubro por concepto de administración. En los estudios previos como en la ejecución del contrato no se estableció de manera precisa y técnicamente adecuada los costos reembolsables de las actividades No. 5, 6 y 10 "/>
    <s v="Inadecuada estructuración de los estudios previos debido a que no se determinaron las reales necesidades de la entidad tal como lo establece la norma y lo dispuesto por el Consejo de Estado. Inobservancia de los principios de transparencia y economía establecidos en los artículos 24 y 25 de la Ley 80 de 1993"/>
    <s v="Certificación en la que se manifieste que los estudios previos se encuentran actualizados a la necesidad existente en la fecha de radicación de la solicitud de contratación.   "/>
    <s v="Exigir al área que presenta la solicitud de contrato de obra una certificación expedida por el funcionario del nivel directivo a cargo de la dependencia, en la que manifieste que el presupuesto estimado y los estudios previos se encuentran actualizados a la necesidad real existente en la fecha de radicación de la solicitud de contratación.   "/>
    <s v=" Vicepresidiencia de Gestión Contractual"/>
    <s v="Liliana Guisela Gutierrez Garzón"/>
    <s v="documento"/>
    <n v="1"/>
    <d v="2017-03-01T00:00:00"/>
    <x v="0"/>
    <n v="39.285714285714285"/>
    <n v="0"/>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realizar su ejecucion la cual vence el  1° de diciembre de 2017"/>
    <s v="N/A"/>
    <m/>
    <s v="Presunta Incidencia Disciplinaria"/>
  </r>
  <r>
    <x v="1"/>
    <n v="13"/>
    <s v="FILA_14"/>
    <s v="1 SUSCRIPCIÓN DEL PLAN DE MEJORAMIENTO"/>
    <x v="8"/>
    <s v="Hallazgo No. 9 Soportes de la ejecución - Contrato 450 de 2015- Municipio de Coyaima (D7). En desarrollo de las obligaciones del contrato 450 de 2015, el municipio de Coyaima suscribió 120 contratos por un valor de $1.416 millones. De los contratos revisados  presentan deficiencias Y el supervisor del Incoder avaló 9 pagos por $1.460 millones de pesos, sin presentar objeción alguna sobre"/>
    <s v="Deficiente labor del supervisor, relacionada con el objetivo de asegurar y controlar la calidad de la ejecución del contrato, incumplimiento de las labores de control y seguimiento financiero del supervisor de INCODER, establecidas en el Manual de Interventoría y Supervisión de INCODER; así como las obligaciones indicadas en los artículos 83 y 84 de la Ley 1474 de 2011"/>
    <s v="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35"/>
    <s v="FILA_20"/>
    <s v="1 SUSCRIPCIÓN DEL PLAN DE MEJORAMIENTO"/>
    <x v="8"/>
    <s v="Hallazgo No. 9. Planeación costos reembolsables contrato No. 763 - Administración Proyecto Ranchería (D7). En los costos reembolsables, se estableció un 8% en cada rubro por concepto de administración. En los estudios previos como en la ejecución del contrato no se estableció de manera precisa y técnicamente adecuada los costos reembolsables de las actividades No. 5, 6 y 10 "/>
    <s v="Inadecuada estructuración de los estudios previos debido a que no se determinaron las reales necesidades de la entidad tal como lo establece la norma y lo dispuesto por el Consejo de Estado. Inobservancia de los principios de transparencia y economía establecidos en los artículos 24 y 25 de la Ley 80 de 1993"/>
    <s v="conformar comités de estructuración interdisciplinario  a efecto de que se contemplen los aspectos mas relevantes en la ejecución que puedan impactar la ejecución del contrato."/>
    <s v="Se designarán comités multidisciplinario para la estructuración de los estudios y documentos previos que soportan los procesos de selección"/>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a Incidencia Disciplinaria"/>
  </r>
  <r>
    <x v="1"/>
    <n v="4"/>
    <s v="FILA_17"/>
    <s v="1 SUSCRIPCIÓN DEL PLAN DE MEJORAMIENTO"/>
    <x v="9"/>
    <s v="Hallazgo No. 10 - Contratación derivada Convenio 450 de 2015 (D8). El Municipio de Coyaima presuntamente fraccionó el objeto del contrato de alquiler de maquinaria y la prestación del servicio de transporte, para efectos de realizar varias contrataciones de mínima cuantía y así evitar el proceso de selección abreviada, el cual brinda garantías más amplias a la hora de escoger la oferta m"/>
    <s v="Deficiente labor de supervisión, relacionada con las actividades del municipio de Coyaima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Alcance Disciplinario "/>
  </r>
  <r>
    <x v="1"/>
    <n v="13"/>
    <s v="FILA_16"/>
    <s v="1 SUSCRIPCIÓN DEL PLAN DE MEJORAMIENTO"/>
    <x v="9"/>
    <s v="Hallazgo No. 10 - Contratación derivada Convenio 450 de 2015 (D8). El Municipio de Coyaima presuntamente fraccionó el objeto del contrato de alquiler de maquinaria y la prestación del servicio de transporte, para efectos de realizar varias contrataciones de mínima cuantía y así evitar el proceso de selección abreviada, el cual brinda garantías más amplias a la hora de escoger la oferta m"/>
    <s v="Deficiente labor de supervisión, relacionada con las actividades del municipio de Coyaima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lcance Disciplinario "/>
  </r>
  <r>
    <x v="0"/>
    <n v="35"/>
    <s v="FILA_22"/>
    <s v="1 SUSCRIPCIÓN DEL PLAN DE MEJORAMIENTO"/>
    <x v="9"/>
    <s v="Hallazgo 10: Costos de Vigilancia Contrato 763 de 2015 Administración Proyecto Ranchería (D7). No existe justificación para que en los costos del servicio de vigilancia se reconozca un AIU del 15% pues la norma no lo regula, además porque en la estructura de costos se estableció el pago de un 10%. Es decir existe un pago del 5% adicional que no cuenta con justificación normativa."/>
    <s v="Deficiente estructuración económica y jurídica de los estudios previos, y por ende del presupuesto del contrato, desconociendo lo reglado en el artículo 2.2.1.1.2.1.1 del Decreto 1082 de 2015, Decreto 4950 de 2007 por el Consejo de Estado, expediente 1665, así como la inobservancia de los principios de transparencia y economía establecidos en los artículos 24 y 25 de la Ley 80 de 1993"/>
    <s v="conformar comités de estructuración interdisciplinario  a efecto de que se contemplen los aspectos mas relevantes en la ejecución que puedan impactar la ejecución del contrato."/>
    <s v="Se designarán comités multidisciplinario para la estructuración de los estudios y documentos previos que soportan los procesos de selección"/>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a Incidencia Disciplinaria"/>
  </r>
  <r>
    <x v="1"/>
    <n v="4"/>
    <s v="FILA_19"/>
    <s v="1 SUSCRIPCIÓN DEL PLAN DE MEJORAMIENTO"/>
    <x v="10"/>
    <s v="Hallazgo No. 11 - Cumplimiento de la propuesta - contrato 450 de 2015- Municipio de Coyaima (D9). El municipio de Coyaima realizó subcontratos sin atender a los presupuestos del contrato 450 y las obligaciones establecidas en los numerales 6, 12 de la cláusula quinta  y numerales 9, 16, 17, 18, de la cláusula sexta del Convenio . Cabe resaltar que las cuentas de cobro que amparan los 10 "/>
    <s v="Deficiente labor de supervisión y gestión contractual, incumpliendo las actividades de control y seguimiento establecidas en el Manual de Supervisión e Interventoría de INCODER y lo indicado en los artículos 83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ia"/>
  </r>
  <r>
    <x v="1"/>
    <n v="13"/>
    <s v="FILA_18"/>
    <s v="1 SUSCRIPCIÓN DEL PLAN DE MEJORAMIENTO"/>
    <x v="10"/>
    <s v="Hallazgo No. 11 - Cumplimiento de la propuesta - contrato 450 de 2015- Municipio de Coyaima (D9). El municipio de Coyaima realizó subcontratos sin atender a los presupuestos del contrato 450 y las obligaciones establecidas en los numerales 6, 12 de la cláusula quinta  y numerales 9, 16, 17, 18, de la cláusula sexta del Convenio . Cabe resaltar que las cuentas de cobro que amparan los 10 "/>
    <s v="Deficiente labor de supervisión y gestión contractual, incumpliendo las actividades de control y seguimiento establecidas en el Manual de Supervisión e Interventoría de INCODER y lo indicado en los artículos 83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30"/>
    <s v="FILA_23"/>
    <s v="1 SUSCRIPCIÓN DEL PLAN DE MEJORAMIENTO"/>
    <x v="10"/>
    <s v="Hallazgo 11: Firma prorroga contrato 763 de 2015. El 09 de junio de 2016 se suscribió prorroga y adición al contrato por parte del presidente de la ADR, sin que el INCODER en liquidación le haya subrogado el contrato, ni entregado los expedientes del mismo.  No se observó modificación del beneficiario a favor de la ADR de la garantía presentada con ocasión de la citada prórroga"/>
    <s v="Incumplimiento por parte de las entidades intervinientes de la prescripción de que trata  el decreto 2365 de 2015, creándose riesgos jurídicos al haber prorrogado y  adicionado un contrato en las condiciones anotadas, por improvisación en el proceso de empalme y planeación del mismo"/>
    <s v="Inclusión en el manual de contratación de la entidad, de un ítem o capitulo relacionado con protocolos para subrogación de contratos en caso de presentarse una separación de funciones a otra entidad"/>
    <s v="Modificación Manual de contratación."/>
    <s v=" Vicepresidiencia de Gestión Contractual"/>
    <s v="Liliana Guisela Gutierrez Garzón"/>
    <s v="documento"/>
    <n v="1"/>
    <d v="2017-03-01T00:00:00"/>
    <x v="1"/>
    <n v="43.571428571428569"/>
    <n v="0"/>
    <n v="0"/>
    <s v="Esta accion se tiene prevista para inicar el 15 de Junio e 2017 hasta el 31 de Julio de 2017"/>
    <s v="SU EJECUCION SE HARA DE JUNIO A DICIEMBRE"/>
    <s v="Cronograma "/>
    <s v="La Oficina de Control Interno considera procedente continuar con el seguimiento del presente hallazgo,por tanto el responsable debe realizar su ejecucion la cual vence el  1° de diciembre de 2017"/>
    <n v="0"/>
    <s v="En que numeral del manual esta el ítem o capitulo relacionado con protocolos para subrogación de contratos de la que trata la actividad?_x000a_Sugerencia: Verificar y ajustar_x000a__x000a_Rta: Se tiene prevista la actividad para el segundo semestre"/>
    <s v="Administrativo"/>
  </r>
  <r>
    <x v="1"/>
    <n v="4"/>
    <s v="FILA_21"/>
    <s v="1 SUSCRIPCIÓN DEL PLAN DE MEJORAMIENTO"/>
    <x v="11"/>
    <s v="Hallazgo No. 12 - Contratación servicio de transporte – Contrato Derivado Convenio 450 de 2015 (D10). Presunta inobservancia por parte del Municipio de Coyaima, de las disposiciones establecidas en los artículos 5 y 9 de la Ley 336 de 1996 y del numeral 16 de la cláusula 5ª del Convenio 450 de 2015, con lo cual se generó una presunta prestación irregular del servicio de transporte y a su"/>
    <s v="Deficiente labor de supervisión y gestión contractual, incumpliendo las actividades de control y seguimiento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Alcance Disciplinario"/>
  </r>
  <r>
    <x v="1"/>
    <n v="13"/>
    <s v="FILA_20"/>
    <s v="1 SUSCRIPCIÓN DEL PLAN DE MEJORAMIENTO"/>
    <x v="11"/>
    <s v="Hallazgo No. 12 - Contratación servicio de transporte – Contrato Derivado Convenio 450 de 2015 (D10). Presunta inobservancia por parte del Municipio de Coyaima, de las disposiciones establecidas en los artículos 5 y 9 de la Ley 336 de 1996 y del numeral 16 de la cláusula 5ª del Convenio 450 de 2015, con lo cual se generó una presunta prestación irregular del servicio de transporte y a su"/>
    <s v="Deficiente labor de supervisión y gestión contractual, incumpliendo las actividades de control y seguimiento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lcance Disciplinario"/>
  </r>
  <r>
    <x v="0"/>
    <n v="30"/>
    <s v="FILA_24"/>
    <s v="1 SUSCRIPCIÓN DEL PLAN DE MEJORAMIENTO"/>
    <x v="11"/>
    <s v="Hallazgo 12: Prorrogas del contrato 763 de 2015. El contrato se prorrogo en ocho ocasiones en un lapso de seis meses, lo que genera un desgaste administrativo y económico tanto para la entidad como para el contratista"/>
    <s v="Falta de planeación del proceso de liquidación y entrega de la entidad suprimida a la ADR, por no implementación de manera oportuna de un protocolo y cronograma de actividades, lo cual interfiere en el normal desarrollo de los contratos en ejecución"/>
    <s v="Inclusión en el manual de contratación de la entidad, de un ítem o capitulo relacionado con protocolos para subrogación de contratos en caso de presentarse una separación de funciones a otra entidad"/>
    <s v="Modificación Manual de contratación."/>
    <s v=" Vicepresidiencia de Gestión Contractual"/>
    <s v="Liliana Guisela Gutierrez Garzón"/>
    <s v="documento"/>
    <n v="1"/>
    <d v="2017-03-01T00:00:00"/>
    <x v="1"/>
    <n v="43.571428571428569"/>
    <n v="0"/>
    <n v="0"/>
    <s v="Esta accion se tiene prevista para inicar el 15 de Junio e 2017 hasta el 31 de Julio de 2017"/>
    <s v="SU EJECUCION SE HARA DE JUNIO A DICIEMBRE"/>
    <s v="Cronograma "/>
    <s v="La Oficina de Control Interno considera procedente continuar con el seguimiento del presente hallazgo,por tanto el responsable debe realizar su ejecucion la cual vence el  1° de diciembre de 2017"/>
    <n v="0"/>
    <s v="idem primera fila del grupo"/>
    <s v="Administrativo"/>
  </r>
  <r>
    <x v="1"/>
    <n v="4"/>
    <s v="FILA_23"/>
    <s v="1 SUSCRIPCIÓN DEL PLAN DE MEJORAMIENTO"/>
    <x v="12"/>
    <s v="Hallazgo No. 13 - Control de requisitos profesional Seguridad Industrial y Salud Ocupacional Contrato 450 de 2015 - municipio de Coyaima (D11). En desarrollo de las obligaciones del contrato 450 de 2015, el municipio de Coyaima suscribió los contratos 149, 336 y 495 de 2015 por valor total de $45.9 millones de pesos con el objeto de prestación de servicios profesionales como asistente ad"/>
    <s v="Deficiencias en las labores de supervisión por parte de INCODER, en cuanto al seguimiento establecido en las obligaciones generales del Manual de Supervisión e Interventoría del Instituto, así como lo establecido en los artículos 82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ia"/>
  </r>
  <r>
    <x v="1"/>
    <n v="13"/>
    <s v="FILA_22"/>
    <s v="1 SUSCRIPCIÓN DEL PLAN DE MEJORAMIENTO"/>
    <x v="12"/>
    <s v="Hallazgo No. 13 - Control de requisitos profesional Seguridad Industrial y Salud Ocupacional Contrato 450 de 2015 - municipio de Coyaima (D11). En desarrollo de las obligaciones del contrato 450 de 2015, el municipio de Coyaima suscribió los contratos 149, 336 y 495 de 2015 por valor total de $45.9 millones de pesos con el objeto de prestación de servicios profesionales como asistente ad"/>
    <s v="Deficiencias en las labores de supervisión por parte de INCODER, en cuanto al seguimiento establecido en las obligaciones generales del Manual de Supervisión e Interventoría del Instituto, así como lo establecido en los artículos 82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35"/>
    <s v="FILA_25"/>
    <s v="1 SUSCRIPCIÓN DEL PLAN DE MEJORAMIENTO"/>
    <x v="12"/>
    <s v="Hallazgo 13: Pagos Electricaribe. En el contrato 763 de 2015 de estableció un ítem de pago de energía eléctrica dentro de los costos reembolsables y se estableció un 8% como costo de administración sobre este valor. No son claros los parámetros que llevaron a establecer un reconocimiento a favor del contratista por realizar un simple pago"/>
    <s v="Falta de claridad de los parámetros que llevaron a determinar que la ejecución de esta actividad debía ser objeto de reconocimiento a favor del contratista."/>
    <s v="conformar comités de estructuración interdisciplinario  a efecto de que se contemplen los aspectos mas relevantes en la ejecución que puedan impactar la ejecución del contrato."/>
    <s v="Se designarán comités multidisciplinario para la estructuración de los estudios y documentos previos que soportan los procesos de selección"/>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o Alcance Disciplinario_x000a_Presunto Alcance Fiscal"/>
  </r>
  <r>
    <x v="1"/>
    <n v="4"/>
    <s v="FILA_25"/>
    <s v="1 SUSCRIPCIÓN DEL PLAN DE MEJORAMIENTO"/>
    <x v="13"/>
    <s v="Hallazgo No. 14 - Reconocimiento y Pago de servicios públicos - Contrato 223 de 2015 - Municipio de Coyaima (D12) (F3). Se evidencia que el INCODER reconoció y pagó el valor de $4.3 millones, correspondientes a los servicios públicos de una casa arrendada mediante contrato No. 223 de 2015 suscrito entre la Alcaldía de Coyaima (arrendatario) y Mauricio Loaiza Aroca (arrendador), obligació"/>
    <s v="Deficiente labor de supervisión por parte de INCODER, en cuanto al seguimiento establecido en las obligaciones generales del Manual de Supervisión e Interventoría de INCODER, así como lo establecido en los artículos 82, 83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ia y Fiscal con un presunto detrimento por valor de $4.3 millones. "/>
  </r>
  <r>
    <x v="1"/>
    <n v="13"/>
    <s v="FILA_24"/>
    <s v="1 SUSCRIPCIÓN DEL PLAN DE MEJORAMIENTO"/>
    <x v="13"/>
    <s v="Hallazgo No. 14 - Reconocimiento y Pago de servicios públicos - Contrato 223 de 2015 - Municipio de Coyaima (D12) (F3). Se evidencia que el INCODER reconoció y pagó el valor de $4.3 millones, correspondientes a los servicios públicos de una casa arrendada mediante contrato No. 223 de 2015 suscrito entre la Alcaldía de Coyaima (arrendatario) y Mauricio Loaiza Aroca (arrendador), obligació"/>
    <s v="Deficiente labor de supervisión por parte de INCODER, en cuanto al seguimiento establecido en las obligaciones generales del Manual de Supervisión e Interventoría de INCODER, así como lo establecido en los artículos 82, 83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y Fiscal con un presunto detrimento por valor de $4.3 millones. "/>
  </r>
  <r>
    <x v="0"/>
    <n v="30"/>
    <s v="FILA_26"/>
    <s v="1 SUSCRIPCIÓN DEL PLAN DE MEJORAMIENTO"/>
    <x v="13"/>
    <s v="Hallazgo 14: Contrato 763 de 2015. Incumplimiento sistemático de la cláusula del plan de cargas y trabajo, y de la oferta económica, por la no realización de actividades establecidas en los gastos reembolsables y la ostensible reducción del equipo de trabajo debido a las prórrogas que se suscribieron sin que se haya adicionado el valor del contrato"/>
    <s v="Incumplimiento de la estipulaciones contractuales por la no realización de actividades establecidas en los gastos reembolsables y la ostensible reducción del equipo de trabajo y personal de vigilancia por la falta de planeación e improvisación en el proceso de liquidación del INCODER"/>
    <s v="Inclusión en el manual de contratación de la entidad, de un ítem o capitulo relacionado con protocolos para subrogación de contratos en caso de presentarse una separación de funciones a otra entidad"/>
    <s v="Modificación Manual de contratación."/>
    <s v=" Vicepresidiencia de Gestión Contractual"/>
    <s v="Liliana Guisela Gutierrez Garzón"/>
    <s v="documento"/>
    <n v="1"/>
    <d v="2017-03-01T00:00:00"/>
    <x v="1"/>
    <n v="43.571428571428569"/>
    <n v="0"/>
    <n v="0"/>
    <s v="Esta accion se tiene prevista para inicar el 15 de Junio e 2017 hasta el 31 de Julio de 2017"/>
    <s v="SU EJECUCION SE HARA DE JUNIO A DICIEMBRE"/>
    <s v="Cronograma "/>
    <s v="La Oficina de Control Interno considera procedente continuar con el seguimiento del presente hallazgo,por tanto el responsable debe realizar su ejecucion la cual vence el  1° de diciembre de 2017"/>
    <n v="0"/>
    <s v="idem primera fila del grupo"/>
    <s v="Administrativo"/>
  </r>
  <r>
    <x v="1"/>
    <n v="4"/>
    <s v="FILA_27"/>
    <s v="1 SUSCRIPCIÓN DEL PLAN DE MEJORAMIENTO"/>
    <x v="14"/>
    <s v="Hallazgo No. 15 - Pago contrato como Jefe de Mantenimiento - Contrato 450 de 2015 - municipio de Coyaima. (D13) (F4) (P1). En desarrollo de las obligaciones del contrato 450 de 2015, el municipio de Coyaima suscribió los contratos 147 y 334 de 2015 por valor total de $62.8 millones con un particular identificado con cédula No. 88.188.209 con el objeto de prestación de servicios profesion"/>
    <s v="Deficiente labor de supervisión por parte de INCODER, en cuanto al seguimiento establecido en las obligaciones generales del Manual de Supervisión e Interventoría de INCODER, así como lo establecido en los artículos 82 y 84 de la Ley 1474 de 2011.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Incidencia Disciplinaria, Fiscal por $62.8 millones "/>
  </r>
  <r>
    <x v="1"/>
    <n v="13"/>
    <s v="FILA_26"/>
    <s v="1 SUSCRIPCIÓN DEL PLAN DE MEJORAMIENTO"/>
    <x v="14"/>
    <s v="Hallazgo No. 15 - Pago contrato como Jefe de Mantenimiento - Contrato 450 de 2015 - municipio de Coyaima. (D13) (F4) (P1). En desarrollo de las obligaciones del contrato 450 de 2015, el municipio de Coyaima suscribió los contratos 147 y 334 de 2015 por valor total de $62.8 millones con un particular identificado con cédula No. 88.188.209 con el objeto de prestación de servicios profesion"/>
    <s v="Deficiente labor de supervisión por parte de INCODER, en cuanto al seguimiento establecido en las obligaciones generales del Manual de Supervisión e Interventoría de INCODER, así como lo establecido en los artículos 82 y 84 de la Ley 1474 de 2011.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Incidencia Disciplinaria, Fiscal por $62.8 millones "/>
  </r>
  <r>
    <x v="0"/>
    <n v="27"/>
    <s v="FILA_27"/>
    <s v="1 SUSCRIPCIÓN DEL PLAN DE MEJORAMIENTO"/>
    <x v="14"/>
    <s v="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
    <s v="Falencias en la planeación contractual y debilidades en las funciones de control y vigilancia"/>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35"/>
    <s v="FILA_28"/>
    <s v="1 SUSCRIPCIÓN DEL PLAN DE MEJORAMIENTO"/>
    <x v="14"/>
    <s v="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
    <s v="Falencias en la planeación contractual y debilidades en las funciones de control y vigilancia"/>
    <s v="conformar comités de estructuración interdisciplinario  a efecto de que se contemplen los aspectos mas relevantes en la ejecución que puedan impactar la ejecución del contrato."/>
    <s v="Se designarán comités multidisciplinario para la estructuración de los estudios y documentos previos que soportan los procesos de selección"/>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Presunta Incidencia Disciplinaria"/>
  </r>
  <r>
    <x v="0"/>
    <n v="32"/>
    <s v="FILA_29"/>
    <s v="1 SUSCRIPCIÓN DEL PLAN DE MEJORAMIENTO"/>
    <x v="14"/>
    <s v="Hallazgo 15: No se actualizó el plan de contingencia completo que establecía la cláusula 2ª del Cto. 763 de 2015. Solo se cuenta con la 1era etapa, queda pendiente la 2da etapa correspondiente al componente estratégico, operativo e informático para fase de transición. Se cuenta con el plan estratégico para la construcción, no para operación, no existe ninguna versión actualizable."/>
    <s v="Falencias en la planeación contractual y debilidades en las funciones de control y vigilancia"/>
    <s v="La  ADR  asegurará con la debida oportunidad y calidad,  la licencia y permisos ambientales, de  igual manera efectuar una evaluación permanente sobre el cumplimiento del contratista con el fin de dar aplicación de los correctivos que la administración considere necesarios  e imponer las sanciones respectivas "/>
    <s v="Previo a  la  ejecución de proyectos, obras o actividades exigir  la autorización que otorga la autoridad ambiental competente. Exigir al  supervisor y/o interventor la  evaluación  sobre el cumplimiento del  contratista."/>
    <s v="VIP"/>
    <s v="Oscar Gallego"/>
    <s v="Informe."/>
    <n v="1"/>
    <d v="2017-03-01T00:00:00"/>
    <x v="0"/>
    <n v="39.285714285714285"/>
    <n v="0"/>
    <n v="0"/>
    <s v="La ADR desde los estudios previos para realizar contraciones relacionadas con Adecuación de Tierras, está solicitando todas las licencias necesarias para poder viabilizar cualquier intervención en Distritos de adecuación de tierras. Núm. 3.1 del Manual de Contratación."/>
    <s v="No se presenta informe de las licencias y permisos ambientales"/>
    <s v="Se anexa Manual de Contratación y Supervisión  ADR"/>
    <s v="La Oficina de Control Interno considera procedente continuar con el seguimiento del presente hallazgo,por tanto el responsable debe realizar su ejecucion la cual vence el  1° de diciembre de 2017"/>
    <s v="0/1"/>
    <m/>
    <s v="Presunta Incidencia Disciplinaria"/>
  </r>
  <r>
    <x v="1"/>
    <n v="4"/>
    <s v="FILA_29"/>
    <s v="1 SUSCRIPCIÓN DEL PLAN DE MEJORAMIENTO"/>
    <x v="15"/>
    <s v="Hallazgo No. 16 - Estudio de Filtraciones de la Presa Zanja Honda del Distrito de Riego Triángulo del Tolima - Contrato 450 de 2015- municipio de Coyaima  (D14) (F5).  Presunto detrimento patrimonial por valor de $16.9 millones, correspondientes al pago con recursos de INCODER por la alcaldía de Coyaima a la firma Geosygma, de un informe del análisis de filtraciones de la presa Zanja Hon"/>
    <s v="Incumplimiento de la labor de supervisión por parte de IINCODER, en cuanto al seguimiento establecido en las obligaciones generales del Manual de Supervisión e Interventoría de INCODER, así como lo establecido en los artículos 82 y 84 de la Ley 1474 de 2011.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ia y Fiscal"/>
  </r>
  <r>
    <x v="1"/>
    <n v="13"/>
    <s v="FILA_28"/>
    <s v="1 SUSCRIPCIÓN DEL PLAN DE MEJORAMIENTO"/>
    <x v="15"/>
    <s v="Hallazgo No. 16 - Estudio de Filtraciones de la Presa Zanja Honda del Distrito de Riego Triángulo del Tolima - Contrato 450 de 2015- municipio de Coyaima  (D14) (F5).  Presunto detrimento patrimonial por valor de $16.9 millones, correspondientes al pago con recursos de INCODER por la alcaldía de Coyaima a la firma Geosygma, de un informe del análisis de filtraciones de la presa Zanja Hon"/>
    <s v="Incumplimiento de la labor de supervisión por parte de IINCODER, en cuanto al seguimiento establecido en las obligaciones generales del Manual de Supervisión e Interventoría de INCODER, así como lo establecido en los artículos 82 y 84 de la Ley 1474 de 2011.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y Fiscal"/>
  </r>
  <r>
    <x v="0"/>
    <n v="29"/>
    <s v="FILA_32"/>
    <s v="1 SUSCRIPCIÓN DEL PLAN DE MEJORAMIENTO"/>
    <x v="15"/>
    <s v="Hallazgo 16. Plan de Manejo ambiental Proyecto ranchería- Actividad de compensación. Ley 99/91 Todo proyecto que requiera licencia ambiental y que involucre en su ejecución el uso del agua, tomada directamente de fuentes naturales, deberá destinar 1% del total de la inversión para la recuperación de la cuenca hidrográfica, que alimenta la respectiva fuente hídrica."/>
    <s v="falta  de  gestión por parte de  INCODER para hacer  la  entrega a  Corpoguajira, de  las áreas enriquecidas forestalmente."/>
    <s v="Determinar  el estado actual del  Plan  de  manejo ambiental y establecer  un  plan de   acción para   dar cumplimiento a  la  actividad  de  compensación. "/>
    <s v="La  ADR  concertará  una   reunión  con  la  Corporación  Autónoma  Regional de  la Guajira  con  el  fin de  determinar  el estado actual del  Plan  de  manejo ambiental y establecer  un  plan de   acción para   dar cumplimiento a  la  actividad  de  compensación. "/>
    <s v="VIP"/>
    <s v="Oscar Gallego"/>
    <s v="reunión - actas "/>
    <n v="1"/>
    <d v="2017-03-01T00:00:00"/>
    <x v="0"/>
    <n v="39.285714285714285"/>
    <n v="0"/>
    <n v="0"/>
    <s v="Se  suscribe  el contrato de  prestación de  servicios de  administración, operación y mantenimiento N° 514  del 07 de  junio de   2017  entre  la  ADR y el consorcio Rio Rancheria 2017 ,  estipulandose  dentro de un componente  la ejecución, seguimiento y monitoreo al Plan de Manejo Ambiental PMA, con el  fin de  dar cumplimiento a  la actividad de compensación"/>
    <s v="No se evidencia Actas de Reunion acerca de este tema."/>
    <s v="Se  anexa  contrato N° 514 del 07 de  junio de  2017 "/>
    <s v="La Oficina de Control Interno considera procedente continuar con el seguimiento del presente hallazgo,por tanto el responsable debe realizar su ejecucion la cual vence el  1° de diciembre de 2017"/>
    <s v="0/1"/>
    <m/>
    <s v="Administrativo"/>
  </r>
  <r>
    <x v="1"/>
    <n v="4"/>
    <s v="FILA_31"/>
    <s v="1 SUSCRIPCIÓN DEL PLAN DE MEJORAMIENTO"/>
    <x v="16"/>
    <s v="Hallazgo No. 17 - Aportes del municipio de Coyaima - Contrato 450 de 2015. Sobre estimación del valor del contrato 450 de 2015 por $128.6 millones de pesos, debido a que no se hallaron soportes de la ejecución del aporte del municipio de Coyaima. Pese a esta deficiencia, no existen reclamaciones u objeciones presentadas por parte de INCODER respecto a la calidad y cumplimiento del objeto"/>
    <s v="Incumplimiento de las labores de supervisión por parte de INCODER, relacionadas con la exigencia de soportes, el control de la ejecución y requerimiento de reportes al contratista.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Administrativo"/>
  </r>
  <r>
    <x v="1"/>
    <n v="13"/>
    <s v="FILA_30"/>
    <s v="1 SUSCRIPCIÓN DEL PLAN DE MEJORAMIENTO"/>
    <x v="16"/>
    <s v="Hallazgo No. 17 - Aportes del municipio de Coyaima - Contrato 450 de 2015. Sobre estimación del valor del contrato 450 de 2015 por $128.6 millones de pesos, debido a que no se hallaron soportes de la ejecución del aporte del municipio de Coyaima. Pese a esta deficiencia, no existen reclamaciones u objeciones presentadas por parte de INCODER respecto a la calidad y cumplimiento del objeto"/>
    <s v="Incumplimiento de las labores de supervisión por parte de INCODER, relacionadas con la exigencia de soportes, el control de la ejecución y requerimiento de reportes al contratista.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27"/>
    <s v="FILA_30"/>
    <s v="1 SUSCRIPCIÓN DEL PLAN DE MEJORAMIENTO"/>
    <x v="16"/>
    <s v="Hallazgo 17- Pago 30%. Contrato 1146/15 (D11). Dentro de la revisión del contrato se evidenció que la entidad debía realizar un 1 pago del 30% una vez se cuente con las curvas de calibración de caudal. se evidenció en acta de visita no corresponde a las curvas de calibración de la entrada y salida de las tomas principales 1y 2 ni del vertedero tal como lo exige el contrato."/>
    <s v="Deficiente labor de supervisión, relacionada con el seguimiento al contenido del producto, establecido en la forma de pago, el cual era la entrega de las curvas de calibración del caudal, solo con la curva de calibración de la bocatoma se efectuó el pago, haciendo falta la curva de calibración de las tomas principales 1 y 2 y del vertedero. "/>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21"/>
    <s v="FILA_31"/>
    <s v="1 SUSCRIPCIÓN DEL PLAN DE MEJORAMIENTO"/>
    <x v="16"/>
    <s v="Hallazgo 17- Pago 30%. Contrato 1146/15 (D11). Dentro de la revisión del contrato se evidenció que la entidad debía realizar un 1 pago del 30% una vez se cuente con las curvas de calibración de caudal. se evidenció en acta de visita no corresponde a las curvas de calibración de la entrada y salida de las tomas principales 1y 2 ni del vertedero tal como lo exige el contrato."/>
    <s v="Deficiente labor de supervisión, relacionada con el seguimiento al contenido del producto, establecido en la forma de pago, el cual era la entrega de las curvas de calibración del caudal, solo con la curva de calibración de la bocatoma se efectuó el pago, haciendo falta la curva de calibración de las tomas principales 1 y 2 y del vertedero. "/>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_x000a__x000a_Rta: No se presentan informes"/>
    <s v="Presunta Incidencia Disciplinaria"/>
  </r>
  <r>
    <x v="1"/>
    <n v="4"/>
    <s v="FILA_33"/>
    <s v="1 SUSCRIPCIÓN DEL PLAN DE MEJORAMIENTO"/>
    <x v="17"/>
    <s v="Hallazgo No. 18 - Ejecución del Convenio Interadministrativo 273 de 2016 - municipio de Coyaima (D15) (O.I. # 1 - Traslado a Cortolima). Deficiencias Técnicas: los equipos electromecánicos de la bocatoma no funcionan correctamente, no se ha hecho limpieza en la mayoría de la longitud de los canales que componen el sistema, el exclusor de sedimentos se observó colmado, no se han adelantad"/>
    <s v="Deficiente labor de supervisión en aspectos que tienen que ver con el seguimiento, control, exigencia de soportes, y absolución de dudas contempladas en el Manual de Interventoría y Supervisión del Instituto; así como en la falta de capacitación de la administración, que asumió la Alcaldía de Coyaima en la vigencia 2016, puesta de manifiesto a la CGR por el personal contratado para adela"/>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a"/>
  </r>
  <r>
    <x v="1"/>
    <n v="13"/>
    <s v="FILA_32"/>
    <s v="1 SUSCRIPCIÓN DEL PLAN DE MEJORAMIENTO"/>
    <x v="17"/>
    <s v="Hallazgo No. 18 - Ejecución del Convenio Interadministrativo 273 de 2016 - municipio de Coyaima (D15) (O.I. # 1 - Traslado a Cortolima). Deficiencias Técnicas: los equipos electromecánicos de la bocatoma no funcionan correctamente, no se ha hecho limpieza en la mayoría de la longitud de los canales que componen el sistema, el exclusor de sedimentos se observó colmado, no se han adelantad"/>
    <s v="Deficiente labor de supervisión en aspectos que tienen que ver con el seguimiento, control, exigencia de soportes, y absolución de dudas contempladas en el Manual de Interventoría y Supervisión del Instituto; así como en la falta de capacitación de la administración, que asumió la Alcaldía de Coyaima en la vigencia 2016, puesta de manifiesto a la CGR por el personal contratado para adela"/>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a"/>
  </r>
  <r>
    <x v="0"/>
    <n v="33"/>
    <s v="FILA_33"/>
    <s v="1 SUSCRIPCIÓN DEL PLAN DE MEJORAMIENTO"/>
    <x v="17"/>
    <s v="Hallazgo 18-Prorrogas del contrato 1146/15.durante la ejecución del contrato se realizó varias prorrogas e incluso suspensión, con el argumento de que los equipos tenían retrasada su importación.  La ejecución del contrato tardo 5 meses más presuntamente por el proceso de importación de unos elementos que el contratista se había comprometido a entregar dentro de los plazos establecidos"/>
    <s v="Deficiente labor de planeación del contrato, pues no se previó los plazos del tramite de importación y nacionalización los de su posterior instalación y puesta en funcionamiento, teniendo en cuenta que la fecha de suscripción del contrato fue el 12/11/2015 con plazo de ejecución hasta el 31/12/2015."/>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margen de error, así como incluir la mayor cantidad de variables a efecto de que se garantice una correcta ejecución contractual. "/>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0"/>
    <n v="21"/>
    <s v="FILA_34"/>
    <s v="1 SUSCRIPCIÓN DEL PLAN DE MEJORAMIENTO"/>
    <x v="17"/>
    <s v="Hallazgo 18-Prorrogas del contrato 1146/15.durante la ejecución del contrato se realizó varias prorrogas e incluso suspensión, con el argumento de que los equipos tenían retrasada su importación.  La ejecución del contrato tardo 5 meses más presuntamente por el proceso de importación de unos elementos que el contratista se había comprometido a entregar dentro de los plazos establecidos"/>
    <s v="Deficiente labor de planeación del contrato, pues no se previó los plazos del tramite de importación y nacionalización los de su posterior instalación y puesta en funcionamiento, teniendo en cuenta que la fecha de suscripción del contrato fue el 12/11/2015 con plazo de ejecución hasta el 31/12/2015."/>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Administrativo"/>
  </r>
  <r>
    <x v="1"/>
    <n v="12"/>
    <s v="FILA_34"/>
    <s v="1 SUSCRIPCIÓN DEL PLAN DE MEJORAMIENTO"/>
    <x v="18"/>
    <s v="Hallazgo No. 19 - Estimación del valor del contrato No. 857/2015 - Municipio de Coyaima (D16). Ni el INCODER ni la Alcaldía de Coyaima elaboraron Análisis de Precios Unitarios de las actividades que componen el contrato, por lo tanto, no existe sustento de la estimación del valor del mismo, como tampoco en qué actividades y cómo se utilizarían los aportes del Municipio "/>
    <s v="Inobservancia de los requisitos de los estudios previos, contemplados en el artículo No. 2.2.1.1.2.1.1 (numerales 2 y 4) del Decreto 1082 de 2015"/>
    <s v="Instruir a los funcionarios y contratistas "/>
    <s v="Instruir a las áreas que estructuran la necesidad en el estatuto general de contratación con énfasis en la elaboración de estudios previos."/>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No veo la presentación expuesta para confirmar el temario de la capacitación, ni los  listados que pudieran evidenciar la ejecución de la actividad. _x000a_Sugerencia: Revisar y ajustar de ser necesario_x000a__x000a_Cambia el avance, 2 capacitaciones con lista de asistencia"/>
    <s v="Presunto Alcance Disciplinario"/>
  </r>
  <r>
    <x v="0"/>
    <n v="33"/>
    <s v="FILA_35"/>
    <s v="1 SUSCRIPCIÓN DEL PLAN DE MEJORAMIENTO"/>
    <x v="18"/>
    <s v="Hallazgo 19- pagos contrato 1113/15,INCODER suscribió el contrato 1113/15 realizar consultoría para el diseño y estructuración de un modelo APP para el proyecto Triangulo Tolima. Se evidencia que el contratista desde el 1 informe presentado el 30-11-15 al INCODER informa sobre las dificultades legales y reglamentarias para poder diseñar la estructura de la APP"/>
    <s v="Deficiente labor de planeación del contrato, al no contar con estudios de factibilidad del proyecto, no se previo cual era la consecuencia en el evento que se dieron por no viable el proyecto desde el punto de vista jurídico. "/>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margen de error, así como incluir la mayor cantidad de variables a efecto de que se garantice una correcta ejecución contractual. "/>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Incidencia Fiscal_x000a_Detrimento Patrimonio Publico_x000a_"/>
  </r>
  <r>
    <x v="1"/>
    <n v="4"/>
    <s v="FILA_36"/>
    <s v="1 SUSCRIPCIÓN DEL PLAN DE MEJORAMIENTO"/>
    <x v="19"/>
    <s v="Hallazgo No. 20 - Ejecución Convenio No 857/2015 Municipio de Coyaima (F6) (D17). Inexistencia de soportes demostrativos que permitan cuantificar técnicamente los avances de obra relacionados en informes y actas parciales, y con la evidencia recopilada en el recorrido realizado por la Contraloría a la presa Zanja Honda, se determina que posiblemente no existe evidencia del cumplimiento d"/>
    <s v="Falta de las funciones del supervisor del contrato 857 de 2015, establecidas en el contrato, en el Manual de Supervisión e Interventoría de INCODER y el artículo 83 de la Ley 1474"/>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osible Incidencia Fiscal por valor de $463.078.574 y Presunto Alcance Disciplinario. "/>
  </r>
  <r>
    <x v="1"/>
    <n v="13"/>
    <s v="FILA_35"/>
    <s v="1 SUSCRIPCIÓN DEL PLAN DE MEJORAMIENTO"/>
    <x v="19"/>
    <s v="Hallazgo No. 20 - Ejecución Convenio No 857/2015 Municipio de Coyaima (F6) (D17). Inexistencia de soportes demostrativos que permitan cuantificar técnicamente los avances de obra relacionados en informes y actas parciales, y con la evidencia recopilada en el recorrido realizado por la Contraloría a la presa Zanja Honda, se determina que posiblemente no existe evidencia del cumplimiento d"/>
    <s v="Falta de las funciones del supervisor del contrato 857 de 2015, establecidas en el contrato, en el Manual de Supervisión e Interventoría de INCODER y el artículo 83 de la Ley 1474"/>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osible Incidencia Fiscal por valor de $463.078.574 y Presunto Alcance Disciplinario. "/>
  </r>
  <r>
    <x v="0"/>
    <n v="27"/>
    <s v="FILA_36"/>
    <s v="1 SUSCRIPCIÓN DEL PLAN DE MEJORAMIENTO"/>
    <x v="19"/>
    <s v="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
    <s v="Deficiente labor de supervisión, relacionada con el seguimiento al cumplimiento de las obligaciones contractuales a cargo del Municipio de Coyaima"/>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38"/>
    <s v="FILA_38"/>
    <s v="1 SUSCRIPCIÓN DEL PLAN DE MEJORAMIENTO"/>
    <x v="19"/>
    <s v="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
    <s v="Incumplimiento de la  constitución de  garantías."/>
    <s v="Aplicar Mecanismos de Control que permitan verificar que los Convenios suscritos por la  ADR , en aquellos eventos en que los estudios previos establezca un riesgo para ser cubierto, incluya en la minuta del Convenio el Clausulado correspondiente a Garantías correspondientes"/>
    <s v="Verificar  en la revisión de documentos que anteceden a la firma de Convenios relativo a constitución de garantías exigibles y consecuente minuta de cada uno de ellos"/>
    <s v=" Vicepresidiencia de Gestión Contractual"/>
    <s v="Liliana Guisela Gutierrez Garzón"/>
    <s v="Estudios  previos -minuta  de  convenio "/>
    <n v="1"/>
    <d v="2017-03-01T00:00:00"/>
    <x v="0"/>
    <n v="39.285714285714285"/>
    <n v="0"/>
    <n v="0"/>
    <s v="Convenio con la inclusion de la clausula de garantia, al cual se verificaron los requisitos requeridos para la aprobacion de la poliza."/>
    <s v="Se adjunta por Gestion Contractual, el Convenio de Asociacion Derivado No 232 del Convenio Marco de Asociacion No. 162 de 2016 suscrito entre la ADR y la Sociedad Colombiana de Ingenieros. _x000a_Incluyen Clausula Decima Octava: Debera constituir a favor de la Agencia una garantia"/>
    <s v="Convenio con la inclusion de la clausula de garantia."/>
    <s v="La Oficina de Control Interno considera procedente continuar con el seguimiento del presente hallazgo,por tanto el responsable debe realizar su ejecucion la cual vence el  1° de diciembre de 2017"/>
    <s v="Cumple 0/1"/>
    <s v="idem primera fila del grupo_x000a__x000a__x000a__x000a_Rta: Lo que responden no corresponde, no hablan de un mecanismo de control."/>
    <s v="Administrativo"/>
  </r>
  <r>
    <x v="0"/>
    <n v="21"/>
    <s v="FILA_37"/>
    <s v="1 SUSCRIPCIÓN DEL PLAN DE MEJORAMIENTO"/>
    <x v="19"/>
    <s v="Hallazgo 20- Exigencia de garantías contratos Alcaldía Coyaima- triangulo del Tolima El # 15 de la cláu 4 del  conv.273/2015 exigía  la constitución de garantías que  sirvieran para  cubrir los  riesgos propios del negocio contractual. La alcaldía decidió hacer caso omiso de la disposición convencional y mediante modificaciones relevó a  los  contratistas  de  constituir las  pólizas."/>
    <s v="Deficiente labor de supervisión, relacionada con el seguimiento al cumplimiento de las obligaciones contractuales a cargo del Municipio de Coyaima"/>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Administrativo"/>
  </r>
  <r>
    <x v="1"/>
    <n v="4"/>
    <s v="FILA_38"/>
    <s v="1 SUSCRIPCIÓN DEL PLAN DE MEJORAMIENTO"/>
    <x v="20"/>
    <s v="Hallazgo No. 21 - Contrato interadministrativo 788 de 2015 – Municipio de Imués (D18). Presuntos incumplimientos fueron puestos en conocimiento tanto de la Alcaldía Municipal de Imués como a la Secretaría General, la Coordinación de Contratación y la oficina jurídica de INCODER, por parte del supervisor de INCODER. A pesar de lo expuesto, INCODER no ha adelantado actuación administrativa"/>
    <s v="El INCODER no señaló las condiciones que exigiría al Municipio, conforme se dispone en el artículo 2.2.1.2.1.4.1 del Decreto 1082 de 2015, favoreciendo el surgimiento de argumentos y controversias que llevaron a la no ejecución del contrato._x000a_Falta de aplicación de las sanciones por incumplimiento al contratista"/>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Connotación Disciplinaria."/>
  </r>
  <r>
    <x v="1"/>
    <n v="13"/>
    <s v="FILA_37"/>
    <s v="1 SUSCRIPCIÓN DEL PLAN DE MEJORAMIENTO"/>
    <x v="20"/>
    <s v="Hallazgo No. 21 - Contrato interadministrativo 788 de 2015 – Municipio de Imués (D18). Presuntos incumplimientos fueron puestos en conocimiento tanto de la Alcaldía Municipal de Imués como a la Secretaría General, la Coordinación de Contratación y la oficina jurídica de INCODER, por parte del supervisor de INCODER. A pesar de lo expuesto, INCODER no ha adelantado actuación administrativa"/>
    <s v="El INCODER no señaló las condiciones que exigiría al Municipio, conforme se dispone en el artículo 2.2.1.2.1.4.1 del Decreto 1082 de 2015, favoreciendo el surgimiento de argumentos y controversias que llevaron a la no ejecución del contrato._x000a_Falta de aplicación de las sanciones por incumplimiento al contratista"/>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Connotación Disciplinaria."/>
  </r>
  <r>
    <x v="0"/>
    <n v="33"/>
    <s v="FILA_39"/>
    <s v="1 SUSCRIPCIÓN DEL PLAN DE MEJORAMIENTO"/>
    <x v="20"/>
    <s v="Hallazgo 21- Selección ejecutor convenio 559/12.Se evidenciaron deficiencias por parte de  INCODER, en el proceso de  selección del operador o ejecutor del convenio interadministrativo  de  Asociación N° 559/12 toda vez  que  se  determinó que este no era  el idóneo para  ejecutar  las  actividades con las  que  se  da cumplimiento al  objeto del convenio."/>
    <s v="Deficiente labor de planeación del contrato, en la cual no se identificó de manera asertiva la modalidad de selección que resultara mas eficiente para la satisfacción de la necesidad que se pretendía satisfacer. "/>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margen de error, así como incluir la mayor cantidad de variables a efecto de que se garantice una correcta ejecución contractual. "/>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1"/>
    <n v="12"/>
    <s v="FILA_39"/>
    <s v="1 SUSCRIPCIÓN DEL PLAN DE MEJORAMIENTO"/>
    <x v="21"/>
    <s v="Hallazgo No. 22 - Actividades Objeto Social EPM. No reposan en el expediente documentos que acrediten la experiencia específica o relacionada de EPM en la prestación de los servicios objeto del convenio. En las obligaciones específicas del convenio se establecen a cargo de EPM: Ejecutar el objeto contractual; Llevar a cabo el proceso de contratación de los estudios de factibilidad e inte"/>
    <s v="Falta de aplicación del Manual de Contratación del INCODER y del Estatuto General de Contratación, generando incertidumbre sobre la capacidad de EMPRESAS PÚBLICAS DE MEDELLÍN E.S.P., para cumplir a cabalidad con el objeto del presente Convenio. "/>
    <s v="Instruir a las áreas que requieren la necesidad en la elaboración y estructuración de estudios previos."/>
    <s v="Instruir a las áreas que estructuran la necesidad en el estatuto general de contratación con énfasis en la elaboración de estudios previos."/>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idem primera fila del grupo"/>
    <s v="Administrativo"/>
  </r>
  <r>
    <x v="0"/>
    <n v="27"/>
    <s v="FILA_41"/>
    <s v="1 SUSCRIPCIÓN DEL PLAN DE MEJORAMIENTO"/>
    <x v="21"/>
    <s v="Hallazgo 22- Planeación y ejecución de los convenios 559/12 y su derivado 001- Convenio Con Cenprorrancheria de  2012. Se evidenciaron deficiencias  en al planeación, seguimiento, vigilancia  y control por parte de  INCODER a  la ejecución del  convenio derivado N° 01/12, lo que se  materializo en que  el contratista  suscribiera 5 contratos una semana antes del vencimiento del convenio."/>
    <s v="Deficiente labor de supervisión, relacionada con el seguimiento al cumplimiento de las obligaciones contractuales a cargo del Municipio de Coyaima"/>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33"/>
    <s v="FILA_40"/>
    <s v="1 SUSCRIPCIÓN DEL PLAN DE MEJORAMIENTO"/>
    <x v="21"/>
    <s v="Hallazgo 22- Planeación y ejecución de los convenios 559/12 y su derivado 001- Convenio Con Cenprorrancheria de  2012. Se evidenciaron deficiencias  en al planeación, seguimiento, vigilancia  y control por parte de  INCODER a  la ejecución del  convenio derivado N° 01/12, lo que se  materializo en que  el contratista  suscribiera 5 contratos una semana antes del vencimiento del convenio."/>
    <s v="Deficiente labor de planeación del contrato, en la cual no se identificó de manera asertiva la modalidad de selección que resultara mas eficiente para la satisfacción de la necesidad que se pretendía satisfacer. "/>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margen de error, así como incluir la mayor cantidad de variables a efecto de que se garantice una correcta ejecución contractual. "/>
    <s v=" Vicepresidiencia de Gestión Contractual"/>
    <s v="Liliana Guisela Gutierrez Garzón"/>
    <s v="Comité"/>
    <n v="1"/>
    <d v="2017-03-01T00:00:00"/>
    <x v="1"/>
    <n v="43.571428571428569"/>
    <n v="1"/>
    <n v="1"/>
    <s v="No reporta"/>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1"/>
    <n v="2"/>
    <s v="FILA_40"/>
    <s v="1 SUSCRIPCIÓN DEL PLAN DE MEJORAMIENTO"/>
    <x v="22"/>
    <s v="Hallazgo No. 23 - Constitución de Garantías Convenio 862 de 2015. (D19). No se previó la obligación a cargo del contratista de constituir la póliza. En efecto, el convenio fue prorrogado  ampliando su vigencia hasta el 31 de diciembre de 2016 sin que se incluyera lo relativo a las garantías. Si bien el artículo 2.2.1.2.1.4.5 del Decreto 1082 de 2015 contempla la no obligatoriedad de gara"/>
    <s v="No aplicación del Manual de Contratación del INCODER, del estatuto general de contratación y decretos reglamentarios, dejando sin amparo el cumplimiento a cabalidad del objeto contractual. "/>
    <s v="Adelantar las actuaciones admisnitrativas tendientes a lograr el amparo de que tratan los estudios previos."/>
    <s v="Adelantar las actuaciones admisnitrativas tendientes a lograr el amparo de que tratan los estudios previos."/>
    <s v=" Vicepresidiencia de Gestión Contractual"/>
    <s v="Liliana Guisela Gutierrez Garzón"/>
    <s v="documento"/>
    <n v="1"/>
    <d v="2016-10-01T00:00:00"/>
    <x v="5"/>
    <n v="38.857142857142854"/>
    <n v="0"/>
    <n v="0"/>
    <s v="Ell 8 de Febrero de 2017  se impartieron lineamientos al grupo de trabajo, donde se asigno a un profesional el seguimiento a este contrato y para que estudie el caso y realice las actuacines que sean requeridas, en el mes de junio debe entregar un informe sobre esta acciòn."/>
    <s v="Si bien se presenta una lista de asistencia con  el tema de lineamientos para el grupo de trabajo, se desconoce los temas que se trataron en la reunion con relacion a la constitucion de garantias, no hay un documento como producto de la actividad que logre el amparo de los estudios previos."/>
    <s v="Listado de asistencia del 8 de Febrero de 2017  donde se impartieron lineamientos al grupo de trabajo."/>
    <s v="La Oficina de Control Interno considera procedente continuar con el seguimiento del presente hallazgo,por tanto el responsable debe priorizar su ejecucion la cual vence el proximo 30 de junio."/>
    <s v="0/1"/>
    <m/>
    <s v="Presunta Incidencia Disciplinaria"/>
  </r>
  <r>
    <x v="0"/>
    <n v="18"/>
    <s v="FILA_42"/>
    <s v="1 SUSCRIPCIÓN DEL PLAN DE MEJORAMIENTO"/>
    <x v="22"/>
    <s v="Hallazgo 23, Montaje y puesta en funcionamiento de un packing house El estudio previo del Conv. 001 de 2012, se evidenció que la empresa no ha funcionado, los equipos adquiridos no se instalaron y se encuentran abandonados en la bodega donde se consideró que funcionaría el centro de empaque. Los equipos se encuentran en estado de abandono y deterioro por falta de uso y mantenimiento. "/>
    <s v="Las inversiones realizadas no están cumpliendo con el propósito para el cual fueron formuladas. Lo anterior,  es consecuencia de la deficiente labor de supervisión y seguimiento por parte del INCODER."/>
    <s v=" 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Presunto Alcance Fiscal_x000a_Presunta Incidencia Disciplinaria"/>
  </r>
  <r>
    <x v="0"/>
    <n v="21"/>
    <s v="FILA_43"/>
    <s v="1 SUSCRIPCIÓN DEL PLAN DE MEJORAMIENTO"/>
    <x v="22"/>
    <s v="Hallazgo 23, Montaje y puesta en funcionamiento de un packing house El estudio previo del Conv. 001 de 2012, se evidenció que la empresa no ha funcionado, los equipos adquiridos no se instalaron y se encuentran abandonados en la bodega donde se consideró que funcionaría el centro de empaque. Los equipos se encuentran en estado de abandono y deterioro por falta de uso y mantenimiento. "/>
    <s v="Las inversiones realizadas no están cumpliendo con el propósito para el cual fueron formuladas. Lo anterior,  es consecuencia de la deficiente labor de supervisión y seguimiento por parte del INCODER."/>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o Alcance Fiscal_x000a_Presunta Incidencia Disciplinaria"/>
  </r>
  <r>
    <x v="1"/>
    <n v="4"/>
    <s v="FILA_42"/>
    <s v="1 SUSCRIPCIÓN DEL PLAN DE MEJORAMIENTO"/>
    <x v="23"/>
    <s v="Hallazgo No. 24 - Devolución de Rendimientos Financieros. Los reditos generados por los recursos depositados por el Incoder en la cuenta del convenio 862 de 2015 suscrito con EPM  no han sido devueltos al tesoro nacional como lo exige el parágrafo segundo del artículo 16 de Decreto 111 de 1996, Estatuto Orgánico de Presupuesto ."/>
    <s v="Deficiencias en el ejercicio de la supervisión por cuanto la omisión de esta obligación legal no fue advertida en los informes de supervisión, desconociendo lo estipulado en el Manual de Contratación "/>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Administrativo"/>
  </r>
  <r>
    <x v="0"/>
    <n v="19"/>
    <s v="FILA_45"/>
    <s v="1 SUSCRIPCIÓN DEL PLAN DE MEJORAMIENTO"/>
    <x v="23"/>
    <s v="Cont. Hallazgo 24. La escencia del convenio no es de ciencia y tecnología, ya que  el acuerdo entre las partes era el suministro y/o venta de equipos. Así mismo se evidenció que la empresa Intermak dentro de su objeto social no contempla los servicios de capacitación, por lo que tuvo que subcontratar el servicio. Tampoco se soportó el aporte de la empresa Intermak en bienes y servicios."/>
    <s v="Se desvirtúa la modalidad de contratación del Convenio de Ciencia y Tecnología, omitiendo el principio de selección objetiva y demás requisitos exigidos por la Ley. Lo anterior, por deficiencia en el control y supervisión de la ejecución del convenio por parte del INCODER."/>
    <s v="Acompañamiento jurídico con profesionales que orienten a los supervisores.               "/>
    <s v="Disponer  al interior de la Vicepresidencia de Gestión Contractual de acompañamiento jurídico con profesionales que orienten a los supervisores  "/>
    <s v=" Vicepresidiencia de Gestión Contractual"/>
    <s v="Liliana Guisela Gutierrez Garzón"/>
    <s v="Acompañamiento"/>
    <n v="1"/>
    <d v="2017-03-01T00:00:00"/>
    <x v="1"/>
    <n v="43.571428571428569"/>
    <n v="1"/>
    <n v="1"/>
    <s v="Durante el 1er Trimestre de se contrataron 4 profesionales para acompañamiento juridico a los supervisores"/>
    <s v="Se contrataron 4 profesionales los cuales incluyen dentro de sus funciones especificas: Apoyar la elaboracion juridica de los documentos y preparar los conceptos e informes que le sean solicitados por el supervisor, relacionados con le objeto del contrato_x000a__x000a_Ver PW - Gestion Contractual"/>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1/1"/>
    <s v="La acción establecida esta relacionada a profesionales que orienten a los supervisores, y eso no lo veo evidenciado para darle un 100%._x000a_Sugerencia: Verificar y ajustar"/>
    <s v="N/A por ser continuacion del hallazgo"/>
  </r>
  <r>
    <x v="1"/>
    <n v="13"/>
    <s v="FILA_41"/>
    <s v="1 SUSCRIPCIÓN DEL PLAN DE MEJORAMIENTO"/>
    <x v="23"/>
    <s v="Hallazgo No. 24 - Devolución de Rendimientos Financieros. Los reditos generados por los recursos depositados por el Incoder en la cuenta del convenio 862 de 2015 suscrito con EPM  no han sido devueltos al tesoro nacional como lo exige el parágrafo segundo del artículo 16 de Decreto 111 de 1996, Estatuto Orgánico de Presupuesto ."/>
    <s v="Deficiencias en el ejercicio de la supervisión por cuanto la omisión de esta obligación legal no fue advertida en los informes de supervisión, desconociendo lo estipulado en el Manual de Contratación "/>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18"/>
    <s v="FILA_44"/>
    <s v="1 SUSCRIPCIÓN DEL PLAN DE MEJORAMIENTO"/>
    <x v="23"/>
    <s v="Hallazgo 24. Convenio Especial de Cooperación de Ciencia y Tecnología N° 009 de 2013 El Centro Provincial de Gestión Agro Empresarial del Ranchería- Cenproranchería, suscribió con comercializadora Intermak Ltda, el Convenio Especial de Cooperación de Ciencia y Tecnología N° 009 de 2013, con el objeto de &quot;Desarrollar conjuntamente un programa de packing house y brindar capacitación…”  "/>
    <s v="Se desvirtúa la modalidad de contratación del Convenio de Ciencia y Tecnología, omitiendo el principio de selección objetiva y demás requisitos exigidos por la Ley. Lo anterior, por deficiencia en el control y supervisión de la ejecución del convenio por parte del INCODER."/>
    <s v="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Presunto Alcance Disciplinario"/>
  </r>
  <r>
    <x v="1"/>
    <n v="4"/>
    <s v="FILA_44"/>
    <s v="1 SUSCRIPCIÓN DEL PLAN DE MEJORAMIENTO"/>
    <x v="24"/>
    <s v="Hallazgo No. 25 - Cumplimiento de Obligaciones de Socialización - Convenio Interadministrativo No. 853 de 2015 – CORPOGUAJIRA (D20). Corpoguajira contrató la obra y la interventoría mediante los contratos Nos. 137 de 2015 y 136 de 2015, respectivamente, los cuales se encuentran en ejecución; sin embargo, de la revisión documental del expediente y de los informes de supervisión e interven"/>
    <s v="Presunto incumplimiento de las obligaciones a cargo de la Supervisión del Convenio establecidas en los numerales 8.1.1., y 8.1.15 del Capítulo Primero del Manual de Supervisión e Interventoría del Incoder, en concordancia con lo dispuesto por los artículos 83 y 84 de la Ley 1474 de 2011"/>
    <s v="Crear Esquema de trabajo con profesionales que orienten a los supervisores  "/>
    <s v="Crear al interior de la Vicepresidiencia de Gestión Contractual un esquema de trabajo con profesionales que orienten a los supervisores  "/>
    <s v=" Vicepresidiencia de Gestión Contractual"/>
    <s v="Liliana Guisela Gutierrez Garzón"/>
    <s v="Contrato"/>
    <n v="8"/>
    <d v="2016-07-07T00:00:00"/>
    <x v="4"/>
    <n v="25.285714285714285"/>
    <n v="8"/>
    <n v="1"/>
    <s v="Durante el segundo semestre de 2016 se conformo el grupo de profesionales a traves de contratos de prestación de servicios."/>
    <s v="_x000a_Se realizó la contrataciones de 8 personas las cuales tienen dentro de sus funciones especificas el apoyo contractual - Supervision contratos, se contrataron dentro del periodo solicitado._x000a_Ver PW Contratos Hallazgos"/>
    <s v="Contratos de prestación de servicios "/>
    <s v="Una vez revisada la evidencia suministrada, la Oficina de Control Interno  considera procedente  dar por cerrado el hallazgo, sin perjucio de la evaluacion que realice la Contraloria Gral de la Republica conforme al Art 23 de la Resolucion 7350 de 2013."/>
    <s v="Cumple 8/8"/>
    <s v="idem primera fila del grupo_x000a__x000a_Se verifico con Paulo y estos 8 contratos cumplen funciones de supervision."/>
    <s v="Presunta Incidencia Disciplinaria"/>
  </r>
  <r>
    <x v="1"/>
    <n v="13"/>
    <s v="FILA_43"/>
    <s v="1 SUSCRIPCIÓN DEL PLAN DE MEJORAMIENTO"/>
    <x v="24"/>
    <s v="Hallazgo No. 25 - Cumplimiento de Obligaciones de Socialización - Convenio Interadministrativo No. 853 de 2015 – CORPOGUAJIRA (D20). Corpoguajira contrató la obra y la interventoría mediante los contratos Nos. 137 de 2015 y 136 de 2015, respectivamente, los cuales se encuentran en ejecución; sin embargo, de la revisión documental del expediente y de los informes de supervisión e interven"/>
    <s v="Presunto incumplimiento de las obligaciones a cargo de la Supervisión del Convenio establecidas en los numerales 8.1.1., y 8.1.15 del Capítulo Primero del Manual de Supervisión e Interventoría del Incoder, en concordancia con lo dispuesto por los artículos 83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36"/>
    <s v="FILA_46"/>
    <s v="1 SUSCRIPCIÓN DEL PLAN DE MEJORAMIENTO"/>
    <x v="24"/>
    <s v="Hallazgo 25- Programa servicios complementarios - componente empresarial administrativo. En las visitas de campo realizadas por la CGR en los Departamentos de Nariño, Guajira, Cundinamarca, Risaralda se determino que las Asociaciones no se encuentran fortalecidas ni administrativa, ni financieramente, observándose que no llevan libros de contabilidad y no generan estados financieros"/>
    <s v="Debilidades  de  acompañamiento, control y seguimiento  por parte de  INCODER, al igual que deficiencias en la  formulación del  programa de  servicios  complementarios. "/>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 Claudia Marcela Martínez y Nancy Lorena Córdoba."/>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_x000a_Asobetania Pescador, _x000a_Asosatias Andes Bajos, _x000a_Asotriangulo_x000a_y Loma del Medio."/>
    <s v="Informes de  visitas."/>
    <s v="La Oficina de Control Interno considera procedente continuar con el seguimiento del presente hallazgo,por tanto el responsable debe realizar su ejecucion la cual vence el  1 de diciembre de 2017"/>
    <s v="0/1"/>
    <s v="Cuantos distritos de riego hay? para todos se hizo un diagnostico? _x000a_No encontre el inventario actualizado de  funcionamiento  de  la  infraestructura   de  riego y drenaje, si no se encuentran no estaria ejecutado en un 100%._x000a_Sugerencia: Verficar y ajustar_x000a__x000a_Se solicitó a VIP el listado de Asociaciones de Distrito para determinar cuantos son."/>
    <s v="Administrativo"/>
  </r>
  <r>
    <x v="1"/>
    <n v="9"/>
    <s v="FILA_46"/>
    <s v="1 SUSCRIPCIÓN DEL PLAN DE MEJORAMIENTO"/>
    <x v="25"/>
    <s v="Hallazgo No. 26 - Cumplimiento de Obligaciones – Análisis de Precios Unitarios - Convenio interadministrativo 853 de 2015 – CORPOGUAJIRA (D21). En visita realizada por la CGR al Departamento de La Guajira se observó que los APU realizados por el Contratista de Obra Consorcio Wayuu, no cumplen las características de un Análisis de Precios Unitarios, ya que no discriminan los materiales, l"/>
    <s v="Falta de aplicación de las reglas establecidas en el pliego de condiciones para efectos de seleccionar de manera objetiva la oferta más favorable, inobservando lo dispuesto por el numeral 6º del artículo 30 de la Ley 80 de 1993 que establece que: “Las propuestas deben referirse y sujetarse a todos y cada uno de los puntos contenidos en el pliego de condiciones&quot;  y la obligación del numer"/>
    <s v="Minuta de convenio con una obligación a través de la cual se condicione la ejecución de los recursos a la revisión de los estudios previos  por parte de la  ADR  "/>
    <s v="Incluir en las minutas de los convenios una obligación a través de la cual se condicione la ejecución de los recursos a la revisión de los estudios previos  por parte de la  ADR  "/>
    <s v=" Vicepresidiencia de Gestión Contractual"/>
    <s v="Liliana Guisela Gutierrez Garzón"/>
    <s v="Minuta"/>
    <n v="1"/>
    <d v="2016-10-01T00:00:00"/>
    <x v="4"/>
    <n v="13"/>
    <n v="0"/>
    <n v="0"/>
    <s v="En la clausula septima del convenio el comité tecnico aprueba el Plan Operativo, en este ultimo se requiere la revision de los estudios previos por parte de la ADR,  para lo cual un profesional del grupo de la VGC realiza dicha actividad."/>
    <s v="Se reviso las funciones dentro del Convenio y el Plan Operativo,  no hay ninguna obligacion que tenga relacion con la Revision de los estudios previos por parte de la ADR._x000a_"/>
    <s v="Convenio y Plan Operativo"/>
    <s v="La Oficina de Control Interno considera procedente continuar con el seguimiento del presente hallazgo,por tanto el responsable debe priorizar su ejecucion la cual venció el  pasado 31 de diciembre de 2016."/>
    <s v="0/1"/>
    <s v="idem primera fila del grupo_x000a__x000a_PLAN DE MEJORAMIENTO CONTRALORIA\C O N T R A C T U A L\EVIDENCIAS - Gestion Contractual \ PM2016 Hall,26"/>
    <s v="Presunta Incidencia Disciplinaria"/>
  </r>
  <r>
    <x v="1"/>
    <n v="12"/>
    <s v="FILA_45"/>
    <s v="1 SUSCRIPCIÓN DEL PLAN DE MEJORAMIENTO"/>
    <x v="25"/>
    <s v="Hallazgo No. 26 - Cumplimiento de Obligaciones – Análisis de Precios Unitarios - Convenio interadministrativo 853 de 2015 – CORPOGUAJIRA (D21). En visita realizada por la CGR al Departamento de La Guajira se observó que los APU realizados por el Contratista de Obra Consorcio Wayuu, no cumplen las características de un Análisis de Precios Unitarios, ya que no discriminan los materiales, l"/>
    <s v="Falta de aplicación de las reglas establecidas en el pliego de condiciones para efectos de seleccionar de manera objetiva la oferta más favorable, inobservando lo dispuesto por el numeral 6º del artículo 30 de la Ley 80 de 1993 que establece que: “Las propuestas deben referirse y sujetarse a todos y cada uno de los puntos contenidos en el pliego de condiciones&quot;  y la obligación del numer"/>
    <s v="Instruir a las áreas que requieren la necesidad en la elaboración y estructuración de estudios previos."/>
    <s v="Instruir a las áreas que estructuran la necesidad en el estatuto general de contratación con énfasis en la elaboración de estudios previos. "/>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idem primera fila del grupo"/>
    <s v="Presunta Incidencia Disciplinaria"/>
  </r>
  <r>
    <x v="0"/>
    <n v="36"/>
    <s v="FILA_47"/>
    <s v="1 SUSCRIPCIÓN DEL PLAN DE MEJORAMIENTO"/>
    <x v="25"/>
    <s v="Hallazgo 26- Programa servicios complementarios. En las visitas realizadas por la CGR se evidenció que las asociaciones, no tiene fortalezas en los temas comerciales, productivos y crediticios, no han contado con la asesoría para la formulación de proyectos productivos como tampoco han diversificado la producción agropecuaria orientada al uso potencial del suelo"/>
    <s v="El hecho evidenciado se  presenta  en razón a  que las estrategias diseñadas por el INCODER para el programa de servicios  complementarios, presento debilidades, ya que la metodología  utilizada fue la realización de  capacitaciones  y reuniones grupales, lo que condujo a que  los objetivos propuestos  no se  hubiesen alcanzado. "/>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Administrativo"/>
  </r>
  <r>
    <x v="1"/>
    <n v="8"/>
    <s v="FILA_47"/>
    <s v="1 SUSCRIPCIÓN DEL PLAN DE MEJORAMIENTO"/>
    <x v="26"/>
    <s v="Hallazgo No. 27. Estudios Previos Contrato 939 de 2014 - Diseños (D22). En ejecución del Convenio No. 939-2014 cuyo objeto consiste en ejecutar la terminación de las obras del Distrito de Riego en mediana escala de Tesalia - Paicol, en diferentes informes de la supervisión de INCODER se evidencia la necesidad de realizar ajustes a diseños, así como rediseños de diferentes tramos o compon"/>
    <s v="Deficiencias en los diseños con los cuales INCODER contrató la obra, los cuales si bien fueron aportados por el Departamento del Huila, no obsta para que previo a convocar la licitación pública No. LP-SAT-10-2014, hayan sido revisados por INCODER, máxime si se tenía conocimiento que los mismos contaban con varios años desde su elaboración y de las circunstancias presentadas con el Contra"/>
    <s v="Certificación en la que se manifieste que los estudios y diseños se encuentran actualizados a la necesidad existente en la fecha de radicación de la solicitud de contratación.   "/>
    <s v="Exigir al área que presenta la solicitud de contrato de obra una certificaciòn expedida por el funciorario del nivel directivo a cargo de la dependencia, en la que manifieste que los estudios y diseños se encuentran actualizados a la necesidad existente en la fecha de radicación de la solicitud de contratación.   "/>
    <s v=" Vicepresidiencia de Gestión Contractual"/>
    <s v="Liliana Guisela Gutierrez Garzón"/>
    <s v="documento"/>
    <n v="1"/>
    <d v="2016-10-01T00:00:00"/>
    <x v="5"/>
    <n v="38.857142857142854"/>
    <n v="0"/>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priorizar su ejecucion la cual vence el proximo 30 de junio."/>
    <s v="N/A"/>
    <m/>
    <s v="Presunta Incidencia Disciplinaria"/>
  </r>
  <r>
    <x v="0"/>
    <n v="18"/>
    <s v="FILA_48"/>
    <s v="1 SUSCRIPCIÓN DEL PLAN DE MEJORAMIENTO"/>
    <x v="26"/>
    <s v="Hallazgo 27. Actualización Planes Agropecuarios y Planes de Riego y Elaboración Planes de Mejoramiento.  Los Convenios celebrados para desarrollar el Programa de Servicios Complementarios establecía unos resultados, entregables o productos del Componente Productivo Ambiental. A su vez el Componente Empresarial Administrativo, establecía como uno de sus entregables un plan de Mejoramiento"/>
    <s v="La falta de soportes genera incertidumbre sobre el cumplimiento de los objetos contractuales, situación que se presenta por deficiencias de control y seguimiento por parte del supervisor. "/>
    <s v=" 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Administrativo"/>
  </r>
  <r>
    <x v="0"/>
    <n v="36"/>
    <s v="FILA_49"/>
    <s v="1 SUSCRIPCIÓN DEL PLAN DE MEJORAMIENTO"/>
    <x v="26"/>
    <s v="Cont. Hallazgo 27 el cual debía implementarse con cada asociación de usuarios dependendiendo de la clasificación en el diagnóstico. De la documentación presentada por el INCODER en Liquidación, no se encuentran soportes del cumplimiento de las actividades, pese a que los informes finales de cada uno de los convenios estudiados establecen el cumplimiento del 100% de todas las actividades."/>
    <s v="La falta de soportes genera incertidumbre sobre el cumplimiento de los objetos contractuales, situación que se presenta por deficiencias de control y seguimiento por parte del supervisor. "/>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N/A por ser continuacion del hallazgo"/>
  </r>
  <r>
    <x v="0"/>
    <n v="26"/>
    <s v="FILA_50"/>
    <s v="1 SUSCRIPCIÓN DEL PLAN DE MEJORAMIENTO"/>
    <x v="27"/>
    <s v="Hallazgo 28. Propiedad de los elementos adquiridos con los recursos del Convenio 559 de 2012. El INCODER e INFOTEP suscribieron el Convenio 559 de 2012, en el cual se pactó lo relacionado con los derechos de propiedad Intelectual  y derechos de autor y el tratamiento que se le daría a la información, publicaciones e invenciones resultantes del convenio;"/>
    <s v="Los elementos adquiridos con recursos del INCODER, tales como maquinaria para el montaje del packing House y de las unidades agrícolas y pecuarias, se encuentran en diferentes lugares, sin un responsable directo de la custodia ni mantenimiento. "/>
    <s v="Inlcuir en la minuta de los contratos y/o convenios, que todos los elementos adquiridos con recursos de la ADR deben ingresar a los inventarios de la Agencia.                              "/>
    <s v="Incluir cláusula en la minuta de los contratos.                                         "/>
    <s v=" Vicepresidiencia de Gestión Contractual"/>
    <s v="Liliana Guisela Gutierrez Garzón"/>
    <s v="documento"/>
    <n v="1"/>
    <d v="2017-03-01T00:00:00"/>
    <x v="1"/>
    <n v="43.571428571428569"/>
    <n v="0"/>
    <n v="0"/>
    <s v="esta accion se tiene prevista para inicar el 1 de Junio e 2017 hasta el 31 de diciembre de 2017"/>
    <s v="SU EJECUCION SE HARA DE JUNIO A DICIEMBRE"/>
    <s v="Cronograma "/>
    <s v="La Oficina de Control Interno considera procedente continuar con el seguimiento del presente hallazgo,por tanto el responsable debe realizar su ejecucion la cual vence el  31° de diciembre de 2017"/>
    <n v="0"/>
    <m/>
    <s v="Administrativo"/>
  </r>
  <r>
    <x v="1"/>
    <n v="12"/>
    <s v="FILA_48"/>
    <s v="1 SUSCRIPCIÓN DEL PLAN DE MEJORAMIENTO"/>
    <x v="27"/>
    <s v="Hallazgo No. 28 - Adjudicación Contrato de obra 1000 de 2015– Distrito Aracataca (D23). En los planos que hacen parte del anexo técnico de los estudios previos publicados el 02/07/2015 en el Sistema Electrónico de Contratación Pública durante el proceso contractual LP-SAT-12-2015, se especifica claramente que la resistencia del concreto a utilizar en desarrollo de los trabajos es de 4.00"/>
    <s v="Deficiente revisión y verificación de los estudios previos por parte de Incoder, se subestimó en $494.1 millones el presupuesto oficial del proceso LP-SAT-12-2015."/>
    <s v="Instruir a las áreas que requieren la necesidad en la elaboración y estructuración de estudios previos."/>
    <s v="Instruir a las áreas que estructuran la necesidad en el estatuto general de contratación con énfasis en la elaboración de estudios previos."/>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idem primera fila del grupo"/>
    <s v="Presunta Incidencia Disciplinaria"/>
  </r>
  <r>
    <x v="0"/>
    <n v="17"/>
    <s v="FILA_51"/>
    <s v="1 SUSCRIPCIÓN DEL PLAN DE MEJORAMIENTO"/>
    <x v="27"/>
    <s v="Cont. Hallazgo 28 sin embargo, no quedó establecido cual sería el destino y la propiedad sobre los bienes o elementos adquiridos con cargo a los recursos de INCODER. Al revisar las actas de comité de supervisiónen ninguna se estableció lo que se haría con los bienes adquiridos."/>
    <s v="Los elementos adquiridos con recursos del INCODER, tales como maquinaria para el montaje del packing House y de las unidades agrícolas y pecuarias, se encuentran en diferentes lugares, sin un responsable directo de la custodia ni mantenimiento. "/>
    <s v="Sensibilizar  a  los supervisores y/o apoyo a la supervisión de los contratos, acerca de las funciones que les compete."/>
    <s v="Sensibilizar mediante capacitación a los funcionarios sobre el alcance de la función de supervisión, y obligaciones del Comité Técnico Operativo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No veo la presentación expuesta para confirmar el temario de la capacitación, ni los  listados que pudieran evidenciar la ejecución de la actividad. _x000a_Sugerencia: Revisar y ajustar de ser necesario_x000a__x000a_Se modifico el avance, contamos con los soportes de las 2 capacitaciones"/>
    <s v="N/A por ser continuacion del hallazgo"/>
  </r>
  <r>
    <x v="1"/>
    <n v="13"/>
    <s v="FILA_49"/>
    <s v="1 SUSCRIPCIÓN DEL PLAN DE MEJORAMIENTO"/>
    <x v="28"/>
    <s v="Hallazgo No. 29 - Diseños Contrato de obra 1000 de 2015 – Distrito Aracataca. En la ejecución del contrato, la interventoría  emitió un concepto que puso en conocimiento de INCODER, mediante el cual el especialista estructural de la interventoría señala: &quot;En el caso de los reforzamientos se realizó una revisión preliminar y se encontró que las estructuras se encuentran sobre-diseñadas en"/>
    <s v="Carencias técnicas en la revisión del proyecto por parte de INCODER, ocasionadas por la insuficiencia de recursos (de personal y económicos) que permitan adelantar el análisis de los estudios previos presentados por Usoaracataca, de acuerdo a lo estipulado en el artículo 87 de la Ley 1474 y el artículo 2.2.1.1.2.1.1 del Decreto 1082 de 2015"/>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36"/>
    <s v="FILA_52"/>
    <s v="1 SUSCRIPCIÓN DEL PLAN DE MEJORAMIENTO"/>
    <x v="28"/>
    <s v="Hallazgo 29-En las Asociaciones de Usuarios de los distritos de adecuación de tierras de Nariño, Risaralda,Guajira y Cundinamarca, no  elaboran un presupuesto  anual, lo que conduce a que no conozcan claramente el monto que necesitan para funcionar. "/>
    <s v="Se  presenta por falta de  acompañamiento y asesoría por parte de  INCODER, conduciendo a  que  la  infraestructura  de los  distritos se  encuentre  en  un estado  que  solo permite su funcionamiento  en  un nivel inferior al 50%  en la  mayoría de  los  casos."/>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Administrativo"/>
  </r>
  <r>
    <x v="1"/>
    <n v="13"/>
    <s v="FILA_50"/>
    <s v="1 SUSCRIPCIÓN DEL PLAN DE MEJORAMIENTO"/>
    <x v="29"/>
    <s v="Hallazgo No. 30 - Residente de obra contrato 1000 de 2015 – Distrito Aracataca (D24) (P2). Al cotejar la copia de la cédula y matrícula profesional, documentos que hacen parte de la comunicación de aprobación del personal mínimo por parte de la interventoría, pudo evidenciarse que quien atendió y firmó acta de visita de la Contraloría General no corresponde a la persona que figura como r"/>
    <s v="Fallas de control por parte de la interventoría, conforme lo indican las obligaciones generales del Manual de Supervisión e Interventoría de INCODER, y lo establecido en los artículos 82 y 84 de la Ley 1474 de 2011."/>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36"/>
    <s v="FILA_53"/>
    <s v="1 SUSCRIPCIÓN DEL PLAN DE MEJORAMIENTO"/>
    <x v="29"/>
    <s v="Hallazgo 30- Plan de  ahorro y Uso  eficiente  del  agua. En las  visitas realizadas  a los distritos de Risaralda, Nariño; Guajira  y Cundinamarca  se  pudo establecer que no tienen formulados ni en ejecución los programas para el uso eficiente y ahorro del agua- PUEAA. incumpliendo con  las  normas.  Lo anterior genera  riesgo para el manejo adecuado del recurso hídrico. "/>
    <s v="Las  Asociaciones son débiles para el manejo administrativo, financiero y técnico de  los  distritos, situación que  genera riesgo para el manejo adecuado del  recurso  hídrico."/>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Administrativo"/>
  </r>
  <r>
    <x v="1"/>
    <n v="8"/>
    <s v="FILA_51"/>
    <s v="1 SUSCRIPCIÓN DEL PLAN DE MEJORAMIENTO"/>
    <x v="30"/>
    <s v="Hallazgo No. 31 - Estudios Previos Contrato 1143 de 2015 - Modificación a los Diseños (D25). Tratándose de un distrito de adecuación de tierras propiedad de INCODER y administrado por la Asociación de Usuarios “ASORIOFRIO”, no es acorde al principio de planeación que la Asociación de Usuarios no haya informado a INCODER, de manera previa al inicio de la licitación pública LP-SAT-21-2015,"/>
    <s v="Deficiencias en las funciones de supervisión sobre el Contrato de Administración con “ASORIOFRIO” y una indebida planeación a la hora formular los estudios previos de la licitación pública LP-SAT-21-2015. "/>
    <s v="Certificación en la que se manifieste que los estudios y diseños se encuentran actualizados a la necesidad existente en la fecha de radicación de la solicitud de contratación.   "/>
    <s v="Exigir al área que presenta la solicitud de contrato de obra una certificaciòn expedida por el funciorario del nivel directivo a cargo de la dependencia, en la que manifieste que los estudios y diseños se encuentran actualizados a la necesidad existente en la fecha de radicación de la solicitud de contratación.   "/>
    <s v=" Vicepresidiencia de Gestión Contractual"/>
    <s v="Liliana Guisela Gutierrez Garzón"/>
    <s v="documento"/>
    <n v="1"/>
    <d v="2016-10-01T00:00:00"/>
    <x v="5"/>
    <n v="38.857142857142854"/>
    <n v="0"/>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priorizar su ejecucion la cual vence el proximo 30 de junio."/>
    <s v="N/A"/>
    <m/>
    <s v="Presunta Incidencia Disciplinaria"/>
  </r>
  <r>
    <x v="0"/>
    <n v="18"/>
    <s v="FILA_54"/>
    <s v="1 SUSCRIPCIÓN DEL PLAN DE MEJORAMIENTO"/>
    <x v="30"/>
    <s v="Hallazgo 31. Autorización ajustes de obra. En los estudios previos, lista de cantidades y precios (APU) y la propuesta presentada para el desarrollo del contrato de obra N° 1042-2015, se establecen las obras a realizar para la rehabilitación de 11 distritos de riego en el departamento de Antioquía. "/>
    <s v="Falta de supervisión, control y seguimiento a las obras realizadas."/>
    <s v=" 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Administrativo"/>
  </r>
  <r>
    <x v="0"/>
    <n v="21"/>
    <s v="FILA_55"/>
    <s v="1 SUSCRIPCIÓN DEL PLAN DE MEJORAMIENTO"/>
    <x v="30"/>
    <s v="Continuación Hallazgo 31 Sin embargo, en acta el acta de recibo de la obra se observó que en los 11 distritos de riego, se presentaron cambios significativos en las obras contratadas, sin justificación alguna."/>
    <s v="Falta de supervisión, control y seguimiento a las obras realizada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N/A por ser continuacion del hallazgo"/>
  </r>
  <r>
    <x v="0"/>
    <n v="23"/>
    <s v="FILA_56"/>
    <s v="1 SUSCRIPCIÓN DEL PLAN DE MEJORAMIENTO"/>
    <x v="31"/>
    <s v="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
    <s v="El mecanismo de impermeabilización establecido en los pliegos de condiciones y en los análisis de precios unitarios no es técnico y no garantiza la efectividad; lo anterior por deficiencias en la planeación y falta de supervisión, control y seguimiento a las obras realizadas."/>
    <s v="Desde la Vicepresidencia de Gestión Contractual, orientar a las áreas técnicas en la estructuración de la necesidad.                          "/>
    <s v="Establecer un esquema de trabajo con profesionales que orienten las áreas donde surge la necesidad, planificando, dirigiendo y coordinando la fase precontractual de los convenios y contratos de la entidad.                              "/>
    <s v=" Vicepresidiencia de Gestión Contractual"/>
    <s v="Liliana Guisela Gutierrez Garzón"/>
    <s v="Esquema de trabajo"/>
    <n v="1"/>
    <d v="2017-03-01T00:00:00"/>
    <x v="1"/>
    <n v="43.571428571428569"/>
    <n v="0"/>
    <n v="0"/>
    <s v="Durante el 1er Trimestre de se contrataron profesionales para orientar a las areas tecnicas en la estructuracion de la necesidad"/>
    <s v="La evidencia no tiene relacion con la actividad solicitada"/>
    <s v="N/A"/>
    <s v="La Oficina de Control Interno considera procedente continuar con el seguimiento del presente hallazgo,por tanto el responsable debe realizar su ejecucion la cual vence el  31 de diciembre de 2017"/>
    <s v="Cumple 0/1"/>
    <s v="idem primera fila del grupo_x000a__x000a_Rta: No se presenta un esquema de trabajo"/>
    <s v="Presunta Incidencia Disciplinaria_x000a_Indagacion Preliminar"/>
  </r>
  <r>
    <x v="1"/>
    <n v="11"/>
    <s v="FILA_52"/>
    <s v="1 SUSCRIPCIÓN DEL PLAN DE MEJORAMIENTO"/>
    <x v="31"/>
    <s v="Hallazgo No. 32 - Licitación Pública No. LP-SAT-21-2015 - Contrato 1143-2015. la respuesta dada por INCODER a las observaciones al proyecto de pliego, no fue debidamente motivada, por cuanto no se pronunció de fondo sobre las razones de tipo técnico que esgrimieron los interesados en participar en la licitación, no manifestando de manera expresa el por qué no era procedente aceptar una e"/>
    <s v="El INCODER no se pronunció de fondo sobre los argumentos realizados por los posibles oferentes y a su vez no consultó los lineamientos establecidos por la Agencia Colombia Compra Eficiente"/>
    <s v="Instruir a las áreas que requieren la necesidad en la elaboración y estructuración de estudios previos."/>
    <s v="Instruir a las áreas  sobre el estatuto general de contratación con énfasis en evaluación de ofertas dentro de los procesos de selección objetiva con pluralidad de oferentes."/>
    <s v=" Vicepresidiencia de Gestión Contractual"/>
    <s v="Liliana Guisela Gutierrez Garzón"/>
    <s v="Capacitación"/>
    <n v="2"/>
    <d v="2016-10-01T00:00:00"/>
    <x v="5"/>
    <n v="38.857142857142854"/>
    <n v="2"/>
    <n v="1"/>
    <s v="Esta capacitacion se realizarà el dia 30 de mayo "/>
    <s v="Se realizaron 2 capacitacion acerca del tema de Estructuracion de la Fase pre contractual para la celebracion de convenios, la primera el 30 de mayo de  2017 y la segunda el  30 de junio de 2017._x000a__x000a__x000a_Adjuntan lista de asistencia"/>
    <s v="Cronograma e y correo de  Invitación a los servidores publicos a la capacitacion "/>
    <s v="Una vez revisada la evidencia suministrada, la Oficina de Control Interno  considera procedente  dar por cerrado el hallazgo, sin perjucio de la evaluacion que realice la Contraloria Gral de la Republica conforme al Art 23 de la Resolucion 7350 de 2013."/>
    <s v="Cumple 2/2"/>
    <s v="No veo la presentación expuesta para confirmar el temario de la capacitación, ni los  listados que pudieran evidenciar la ejecución de la actividad.  _x000a_Sugerencia: Revisar y ajustar de ser necesario_x000a__x000a_Cambia el avance, 2 capacitaciones con lista de asistencia"/>
    <s v="Administrativo"/>
  </r>
  <r>
    <x v="0"/>
    <n v="18"/>
    <s v="FILA_57"/>
    <s v="1 SUSCRIPCIÓN DEL PLAN DE MEJORAMIENTO"/>
    <x v="31"/>
    <s v="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
    <s v="El mecanismo de impermeabilización establecido en los pliegos de condiciones y en los análisis de precios unitarios no es técnico y no garantiza la efectividad; lo anterior por deficiencias en la planeación y falta de supervisión, control y seguimiento a las obras realizadas."/>
    <s v="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Presunta Incidencia Disciplinaria_x000a_Indagacion Preliminar"/>
  </r>
  <r>
    <x v="0"/>
    <n v="21"/>
    <s v="FILA_58"/>
    <s v="1 SUSCRIPCIÓN DEL PLAN DE MEJORAMIENTO"/>
    <x v="31"/>
    <s v="Hallazgo 32. Calidad de las Obras En la visita a las obras realizadas se evidenció que en el distrito de riego de ASOSANTARITA del municipio de Sopetrán, se contrató el tratamiento de tanques de almacenamiento y rompe cargas, 7 meses después del recibo de la obra, los tanques se encuentran deteriorados y en pésimas condiciones, el cercado de alambre de púa se encuentra en mal estado"/>
    <s v="El mecanismo de impermeabilización establecido en los pliegos de condiciones y en los análisis de precios unitarios no es técnico y no garantiza la efectividad; lo anterior por deficiencias en la planeación y falta de supervisión, control y seguimiento a las obras realizada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a Incidencia Disciplinaria_x000a_Indagacion Preliminar"/>
  </r>
  <r>
    <x v="1"/>
    <n v="13"/>
    <s v="FILA_53"/>
    <s v="1 SUSCRIPCIÓN DEL PLAN DE MEJORAMIENTO"/>
    <x v="32"/>
    <s v="Hallazgo No. 33 - Ejecución de las obras Distrito Río Frío - Contrato 1143 de 2015 (D26). Deficiente ejecución del concreto: La CGR realizó visita a las obras el 11/05/2016, observando deficiencias en la instalación del concreto de las paredes y fondo del canal, muros bombeados y no plomados, hormigueo, conformación no monolítica del conjunto muro – fondo debido a la generación de vacíos"/>
    <s v="Debilidades de interventoría, por la presunta inobservancia  de las funciones establecidas en los artículos 82 y 84 de la Ley 1474 de 2011 y las obligaciones de control y verificación que se anotan en el Manual de Supervisión e Interventoría de INCODER y el Contrato de Interventoría No 1140 de 2015 suscrito entre el Instituto y el Consorcio Interobras"/>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Presunta Incidencia Disciplinaria"/>
  </r>
  <r>
    <x v="0"/>
    <n v="18"/>
    <s v="FILA_59"/>
    <s v="1 SUSCRIPCIÓN DEL PLAN DE MEJORAMIENTO"/>
    <x v="32"/>
    <s v="Hallazgo 33. Instalación de elementos diferentes a los contratados (Cajas de Protección de válvulas).  En siete (7) de los distritos de riego, se instalaron 72 cajas en fibra de vidrio para protección de válvulas, las cuales al momento de la visita se encontraban en muy mal estado, deformadas y algunas destrozadas. "/>
    <s v="Se instalaron cajas de vidrio en lugar de las cajas de concreto para protección de válvulas, tapa concreto reforzado 60x60x60, inicialmente pactadas, afectando la seguridad y prestación del servicio de los Distritos de Riego en el tiempo. Lo anterior, debido a la falta de supervisión, control y seguimiento a las obras realizadas."/>
    <s v="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Presunta Incidencia Disciplinaria_x000a_Presunta Incidencia Fiscal"/>
  </r>
  <r>
    <x v="0"/>
    <n v="21"/>
    <s v="FILA_60"/>
    <s v="1 SUSCRIPCIÓN DEL PLAN DE MEJORAMIENTO"/>
    <x v="32"/>
    <s v="Hallazgo 33. Instalación de elementos diferentes a los contratados (Cajas de Protección de válvulas).  En siete (7) de los distritos de riego, se instalaron 72 cajas en fibra de vidrio para protección de válvulas, las cuales al momento de la visita se encontraban en muy mal estado, deformadas y algunas destrozadas. "/>
    <s v="Se instalaron cajas de vidrio en lugar de las cajas de concreto para protección de válvulas, tapa concreto reforzado 60x60x60, inicialmente pactadas, afectando la seguridad y prestación del servicio de los Distritos de Riego en el tiempo. Lo anterior, debido a la falta de supervisión, control y seguimiento a las obras realizada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a Incidencia Disciplinaria_x000a_Presunta Incidencia Fiscal"/>
  </r>
  <r>
    <x v="1"/>
    <n v="13"/>
    <s v="FILA_54"/>
    <s v="1 SUSCRIPCIÓN DEL PLAN DE MEJORAMIENTO"/>
    <x v="33"/>
    <s v="Hallazgo No. 34 - Soportes Contratos de Interventoría Nos. 1001 y 1140 de 2015. La CGR pudo apreciar que en los pagos realizados por el Instituto a los contratistas de interventoría, así como en informes periódicos producidos por esta, no se hallan documentos que sustenten la dedicación del personal en los términos indicados en la propuesta y el contrato, tampoco se aprecian registros qu"/>
    <s v="Incumplimiento de las obligaciones específicas del supervisor, con relación a verificación de actas y pagos anotados en el Manual de Supervisión e Interventoría, en lo concerniente a la revisión de las dedicaciones del personal. Así mismo, se presenta un posible incumplimiento de lo señalado en artículos 82 y 84 de la Ley 1474 de 2011. En cuanto a los procesos de selección, se desatiende"/>
    <s v=" Instruir a los funcionarios y contratistas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6-10-01T00:00:00"/>
    <x v="5"/>
    <n v="38.857142857142854"/>
    <n v="2"/>
    <n v="1"/>
    <s v="Esta capacitacion se realizarà el dia 31 de mayo "/>
    <s v="Se realizaron 2 capacitacion acerca del tema de Supervision de Contratos, la primera el 31 de mayo de  2017 y la segunda el  28 de junio de 2017._x000a__x000a_Adjuntan lista de asistencia"/>
    <s v="Cronograma e y correo de  Invitación a los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0"/>
    <n v="18"/>
    <s v="FILA_61"/>
    <s v="1 SUSCRIPCIÓN DEL PLAN DE MEJORAMIENTO"/>
    <x v="33"/>
    <s v="Hallazgo 34. Excavación para instalación de tuberías (D17). En los distritos de riego ASORTRALOM y ASOPIÑONES, las excavaciones para la tubería no se hicieron a la profundidad requerida, quedando la tubería al descubierto y expuesta al sol."/>
    <s v="La situación descrita puede generar deterioro en las obras realizadas ya que la tubería al quedar expuesta al sol, tiene riesgos de dañarse, cristalizarse y romperse, afectando la prestación del servicio del Distrito. Lo anterior obedece a  la falta de control y seguimiento a las obras realizadas."/>
    <s v="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idem primera fila del grupo"/>
    <s v="Presunta Incidencia Disciplinaria"/>
  </r>
  <r>
    <x v="0"/>
    <n v="21"/>
    <s v="FILA_62"/>
    <s v="1 SUSCRIPCIÓN DEL PLAN DE MEJORAMIENTO"/>
    <x v="33"/>
    <s v="Hallazgo 34. Excavación para instalación de tuberías (D17). En los distritos de riego ASORTRALOM y ASOPIÑONES, las excavaciones para la tubería no se hicieron a la profundidad requerida, quedando la tubería al descubierto y expuesta al sol."/>
    <s v="La situación descrita puede generar deterioro en las obras realizadas ya que la tubería al quedar expuesta al sol, tiene riesgos de dañarse, cristalizarse y romperse, afectando la prestación del servicio del Distrito. Lo anterior obedece a  la falta de control y seguimiento a las obras realizadas."/>
    <s v="Realizar la supervisión técnica de manera efectiva conforme a los lineamientos establecidos, con el fin de garantizar el cumplimiento y correcta ejecución del contrato."/>
    <s v="Elaborar Informes de supervisión técnica  conforme a los lineamientos establecidos y a las obligaciones del contratista"/>
    <s v="VIP"/>
    <s v="Oscar Gallego"/>
    <s v="Informe"/>
    <n v="1"/>
    <d v="2017-03-01T00:00:00"/>
    <x v="1"/>
    <n v="43.571428571428569"/>
    <n v="0"/>
    <n v="0"/>
    <s v="Se  efectuaron reuniones  con el personal de la Dirección de Adecuación de  Tierras de la Vicepresidencia de Integración Productiva con asistencia de los profesionales asignados como supervisores y apoyos a la supervisión de contratos de AOM y proyectos estratégicos, haciendo énfasis en los hallazgos evidenciados por la Contraloría General de la República; evaluando  criterios y requisitos para la correcta operación, administración y mantenimiento de los distritos de adecuación de tierras, ejerciendo una supervisión técnica  efectiva con el fin de garantizar el cumplimiento y correcta ejecución de los respectivos contratos."/>
    <s v="_x000a__x000a_Ayuda de memoria Reunion de Coordinacion DAT, Agenda y Lista de Asistencia (14 de marzo): Se solicita a los integrantes de la Adecuacion de Tierras revisar el informe de la Contraloria y verificar los hallazgos que les apliquen.      _x000a__x000a_Ayuda de memoria Reunion de Coordinacion DAT, Agenda y Lista de Asistencia (28 de marzo): Se informa que hay una hallazgo de la Contraloria relacionado con unos equipos instalados en el distrito de Chicamocha, se solicita supervision y apóyo para evitar estos eventos, se recomienda soluciones._x000a__x000a_No hay informes de Supervision Tecnica"/>
    <s v="Reuniones realizadas los días 14 y 28 de marzo de 2017 "/>
    <s v="La Oficina de Control Interno considera procedente continuar con el seguimiento del presente hallazgo,por tanto el responsable debe realizar su ejecucion la cual vence el  31 de diciembre de 2017"/>
    <s v="0/1"/>
    <s v="idem primera fila del grupo_x000a__x000a_Rta: No se presentan informes"/>
    <s v="Presunta Incidencia Disciplinaria"/>
  </r>
  <r>
    <x v="0"/>
    <n v="28"/>
    <s v="FILA_63"/>
    <s v="1 SUSCRIPCIÓN DEL PLAN DE MEJORAMIENTO"/>
    <x v="34"/>
    <s v="Hallazgo 35- Publicación en el SECOP documentos contratos 1042y 1043/15 la respuesta de observaciones al pliego de condiciones del contrato 1042 fue publicado en el SECOP el 28/08/15 y según el pliego se debía realizar el 19/08/15 La publicación del informe de evaluación de las ofertas y orden de elegibilidad del contrato 1043 /15 y el acto administrativo de adjudicación no fue publicado"/>
    <s v="Deficiente gestión de los funcionarios y contratistas encargados de la gestión de los procesos de selección de la obligación de publicar los documentos del proceso en el SECOP en el plazo establecido en el cronograma o en el plazo establecido en el Decreto 1082 de 2015."/>
    <s v="Instruir a los funcionarios y contratistas encargados de la gestión de los procesos de selección de la obligación de publicar los documentos del proceso en el SECOP en el plazo establecido en el cronograma o en el plazo establecido en el Decreto 1082 de 2015."/>
    <s v="Instruir a los funcionarios sobre la obligación de publicar los documentos del proceso en el SECOP en el plazo establecido en el cronograma o en el plazo establecido en el Decreto 1082 de 2015."/>
    <s v=" Vicepresidiencia de Gestión Contractual"/>
    <s v="Liliana Guisela Gutierrez Garzón"/>
    <s v="Capacitación"/>
    <n v="2"/>
    <d v="2017-03-01T00:00:00"/>
    <x v="5"/>
    <n v="17.285714285714285"/>
    <n v="0"/>
    <n v="0"/>
    <s v="Esta accion conforme al cronograma adjunto se tiene prevista para inciar en el mes de Junio"/>
    <s v="EJECUCION EN JUNIO"/>
    <s v="Cronograma"/>
    <s v="La Oficina de Control Interno considera procedente continuar con el seguimiento del presente hallazgo,por tanto el responsable debe priorizar su ejecucion la cual vence el proximo 30 de junio."/>
    <n v="0"/>
    <m/>
    <s v="Administrativo"/>
  </r>
  <r>
    <x v="1"/>
    <n v="6"/>
    <s v="FILA_55"/>
    <s v="1 SUSCRIPCIÓN DEL PLAN DE MEJORAMIENTO"/>
    <x v="34"/>
    <s v="Hallazgo No. 35 - Deudores administración de proyectos. las asociaciones de usuarios no pueden acceder a consultar el monto de la cartera que sus asociados les adeudan en atención a que el aplicativo no les permite consultar el monto del capital, la edad de la cartera y los intereses de mora generados causando deficiencia en la información de los saldos de la cartera por cobrar que las a"/>
    <s v="Deficiencias de gestión administrativa en la aplicación del manual de cartera que afecta el manejo de los flujos de información actualizada en el software financiero de cartera"/>
    <s v="Adquisición programa contable (facturación y cartera)"/>
    <s v="Dar inicio al proceso de contratación "/>
    <s v="VIP"/>
    <s v="Oscar Gallego / Gonzalo Bermudez."/>
    <s v="Compra programa contable"/>
    <n v="1"/>
    <d v="2016-10-01T00:00:00"/>
    <x v="6"/>
    <n v="25.857142857142858"/>
    <n v="0"/>
    <n v="0"/>
    <s v="Se realizó la contratación de una persona para actualizar el aplicativo SIFI y se están realizando las actualizaciones de cierre contable a 31 de diciembre de 2016 y 30 de marzo de 2017, en los 14 distritos de mediana y gran escala. En reunión con el Ministerio de Hacienda sobre la viabilidad de desarrollar un nuevo software este nos indica que no es necesario ya que para el año entrante será habilitada una nueva parte en el SIFI Nación en la cual podemos incluir el tema de cartera."/>
    <s v="La propuesta que se realiza mediante el Acta es que esperemos para implementar conjuntamente con MinHacienda - SIIF dicho aplicativo, el cual no tiene costo y evita una serie de procesos adicionales con cierto riesgo.( Para Octubre)"/>
    <s v="Acta 002 del 9 de Mayo de 2017"/>
    <s v="La Oficina de Control Interno considera procedente continuar con el seguimiento del presente hallazgo,por tanto el responsable debe priorizar su ejecucion la cual venció el  pasado 31 de marzo."/>
    <s v="0/1"/>
    <m/>
    <s v="Administrativo"/>
  </r>
  <r>
    <x v="0"/>
    <n v="27"/>
    <s v="FILA_64"/>
    <s v="1 SUSCRIPCIÓN DEL PLAN DE MEJORAMIENTO"/>
    <x v="35"/>
    <s v="Hallazgo 36- Soportes convenios 535/13 y 576/14 INCODER cancela el 100% del valor de los convenios mencionados, pero no se hallaron la totalidad de los soportes de las actividades de los componentes establecidos en la cláusula cuarta, igual situación se presentó con los informes de supervisión. Falta de adecuadas medidas de control y seguimiento por parte del supervisor."/>
    <s v="Deficiente labor de supervisión, relacionada con el seguimiento al cumplimiento de las obligaciones contractuales así como al debido control de los productos entregados "/>
    <s v=" Instruir a los funcionarios y contratistas sobre las obligaciones del rol de supervisor y apoyo a la supervisión. "/>
    <s v="Instruir a los funcionarios sobre el alcance de la función de supervisión y a los contratistas sobre el alcance de la obligación contractual de apoyo a la supervisión. "/>
    <s v=" Vicepresidiencia de Gestión Contractual"/>
    <s v="Liliana Guisela Gutierrez Garzón"/>
    <s v="Capacitación"/>
    <n v="2"/>
    <d v="2017-03-01T00:00:00"/>
    <x v="5"/>
    <n v="17.285714285714285"/>
    <n v="2"/>
    <n v="1"/>
    <s v="Esta capacitacion se realizarà el dia 31 de mayo "/>
    <s v="Se realizaron 2 capacitacion acerca del tema de Supervision de Contratos, la primera el 31 de mayo de  2017 y la segunda el  28 de junio de 2017._x000a__x000a_Adjuntan lista de asistencia"/>
    <s v="cronograma y correo de invitacion a servidores publicos a la capacitacion "/>
    <s v="La Oficina de Control Interno considera procedente continuar con el seguimiento del presente hallazgo,por tanto el responsable debe priorizar su ejecucion la cual vence el proximo 30 de junio."/>
    <s v="Cumple2/2"/>
    <s v="idem primera fila del grupo"/>
    <s v="Administrativo"/>
  </r>
  <r>
    <x v="1"/>
    <n v="8"/>
    <s v="FILA_56"/>
    <s v="1 SUSCRIPCIÓN DEL PLAN DE MEJORAMIENTO"/>
    <x v="36"/>
    <s v="Hallazgo No. 37 - Contrato Obra Pública No. 01045 de 2015. Debido a las excavaciones efectuadas en los taludes del canal de acceso y a la inclinación de diseño de los mismos el muro de contención adjunto a la estación de bombeo, tanto el lado izquierdo como el lado derecho del muro quedan sin sostén dentro del terreno; esto es, no está sostenido lateralmente por el terreno, situación que"/>
    <s v="En los diseños del proyecto no se contemplaron las obras necesarias para que el muro, una vez efectuadas las obras en los taludes del canal de aducción, continuara con sus condiciones iniciales."/>
    <s v="Certificación en la que se manifieste que los estudios y diseños se encuentran actualizados a la necesidad existente en la fecha de radicación de la solicitud de contratación.   "/>
    <s v="Exigir al área que presenta la solicitud de contrato de obra una certificaciòn expedida por el funciorario del nivel directivo a cargo de la dependencia, en la que manifieste que los estudios y diseños se encuentran actualizados a la necesidad existente en la fecha de radicación de la solicitud de contratación.   "/>
    <s v=" Vicepresidiencia de Gestión Contractual"/>
    <s v="Liliana Guisela Gutierrez Garzón"/>
    <s v="documento"/>
    <n v="1"/>
    <d v="2016-10-01T00:00:00"/>
    <x v="5"/>
    <n v="38.857142857142854"/>
    <n v="0"/>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priorizar su ejecucion la cual vence el proximo 30 de junio."/>
    <s v="N/A"/>
    <m/>
    <s v="Administrativo"/>
  </r>
  <r>
    <x v="0"/>
    <n v="36"/>
    <s v="FILA_65"/>
    <s v="1 SUSCRIPCIÓN DEL PLAN DE MEJORAMIENTO"/>
    <x v="36"/>
    <s v="Hallazgo 37- Operación y mantenimiento distritos de  riego Risaralda. En vista  de  campo se  evidencio que  INCODER no dio correcta  aplicación a  las  normas citadas  toda  vez  que  en los distritos de  Riego y Drenaje de  ASOCARAVI  e;  ASOSPIRMA  en  la  vereda  la  Bella ... presentan debilitamientos  en  su estructura "/>
    <s v="INCODER no da  aplicabilidad a  la  Ley 41/93 y  decreto 3759/09 , respecto a  capacitar a  las  asociaciones de usuarios  para que asuman directamente  la  responsabilidad de  administrar, operar y conservar las  obras  en sus respectivos  distritos; y la implementación de  sistemas de vigilancia, seguimiento y evaluación a  los  planes, programas  y proyectos"/>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Administrativo"/>
  </r>
  <r>
    <x v="0"/>
    <n v="18"/>
    <s v="FILA_66"/>
    <s v="1 SUSCRIPCIÓN DEL PLAN DE MEJORAMIENTO"/>
    <x v="37"/>
    <s v="Hallazgo 38. Distrito de Riego Magdalena. Tucurinca. La Corporación Autónoma Regional del Magdalena recibió y pago a satisfacción el acumulado del Acta parcial 6 del contrato de obra 198 de 2015 suscrito entre INCODER y CORPOMAG, sin el lleno de los requisitos técnicos necesarios para garantizar la estabilidad de la obra, que permitiera el cabal cumplimiento del objeto contractual. "/>
    <s v="Deficiencias por parte del INCODER y CORPOMAG , al no incluir en el contrato las obras de protección del Dique (cobertura vegetal y gaviones), no obstante a haber sido contempladas en los estudios previos, lo que afecta la estabilidad de la obra."/>
    <s v="Sensibilizar  a  los supervisores y/o apoyo a la supervisión de los contratos, acerca de las funciones que les compete.                              "/>
    <s v="Sensibilizar mediante capacitación a los funcionarios sobre el alcance de la función de supervisión y a los contratistas sobre el alcance de la obligación contractual de apoyo a la supervisión.  "/>
    <s v=" Vicepresidiencia de Gestión Contractual"/>
    <s v="Liliana Guisela Gutierrez Garzón"/>
    <s v="Capacitación"/>
    <n v="1"/>
    <d v="2017-03-01T00:00:00"/>
    <x v="5"/>
    <n v="17.285714285714285"/>
    <n v="1"/>
    <n v="1"/>
    <s v="esta capacitaciòn se realizara el 31 de mayo"/>
    <s v="Se realizaron 2 capacitacion acerca del tema de Supervision de Contratos, la primera el 31 de mayo de  2017 y la segunda el  28 de junio de 2017._x000a__x000a_Adjuntan lista de asistencia"/>
    <s v="Presentacion de la capacitacion _x000a_Listado de Asistencia"/>
    <s v="Una vez revisada la evidencia suministrada, la Oficina de Control Interno  considera procedente  dar por cerrado el hallazgo, sin perjucio de la evaluacion que realice la Contraloria Gral de la Republica conforme al Art 23 de la Resolucion 7350 de 2013."/>
    <s v="Cumple2/2"/>
    <s v="No veo la presentación expuesta para confirmar el temario de la capacitación, ni los  listados que pudieran evidenciar la ejecución de la actividad. _x000a_Sugerencia: Revisar y ajustar de ser necesario_x000a__x000a_Se modifico el avance, contamos con los soportes de las 2 capacitaciones"/>
    <s v="Administrativo"/>
  </r>
  <r>
    <x v="0"/>
    <n v="23"/>
    <s v="FILA_67"/>
    <s v="1 SUSCRIPCIÓN DEL PLAN DE MEJORAMIENTO"/>
    <x v="38"/>
    <s v="Hallazgo 39. Funcionamiento sistema de riego distrito de adecuación de tierras de Lebrija. Pese a la inversión de recursos realizada, con la que se pretendía la rehabilitación y puesta en funcionamiento del distrito de riego del Río Lebrija, las obras no han cumplido con esa finalidad; continúan en el mismo estado de obsolescencias e inoperancia previo a la suscripción de los contratos"/>
    <s v="Deficiencias en los procesos de planeación a cargo del INCODER, que conllevó a la asignación de recursos para las inversiones realizadas, las cuales no responden a las necesidades detectadas."/>
    <s v="Desde la Vicepresidencia de Gestión Contractual, orientar a las áreas técnicas en la estructuración de la necesidad.             "/>
    <s v="Establecer un esquema de trabajo con profesionales que orienten las áreas donde surge la necesidad, planificando, dirigiendo y coordinando la fase precontractual de los convenios y contratos de la entidad.                            "/>
    <s v="Vicepresidiencia de Gestión Contractual"/>
    <s v="Liliana Guisela Gutierrez Garzón"/>
    <s v="Esquema de trabajo"/>
    <n v="1"/>
    <d v="2017-03-01T00:00:00"/>
    <x v="1"/>
    <n v="43.571428571428569"/>
    <n v="0"/>
    <n v="0"/>
    <s v="Durante el 1er Trimestre de se contrataron profesionales para orientar a las areas tecnicas en la estructuracion de la necesidad"/>
    <s v="La evidencia no tiene relacion con la actividad solicitada"/>
    <s v="N/A"/>
    <s v="La Oficina de Control Interno considera procedente continuar con el seguimiento del presente hallazgo,por tanto el responsable debe realizar su ejecucion la cual vence el  31 de diciembre de 2017"/>
    <s v="Cumple 0/1"/>
    <s v="Cual es el esquema de trabajo establecido???_x000a_Sugerencia: Verificar y ajustar de ser necesario_x000a__x000a_Rta: No se presenta un esquema de trabajo"/>
    <s v="Administrativo"/>
  </r>
  <r>
    <x v="0"/>
    <n v="25"/>
    <s v="FILA_68"/>
    <s v="1 SUSCRIPCIÓN DEL PLAN DE MEJORAMIENTO"/>
    <x v="38"/>
    <s v="Hallazgo 39. Funcionamiento sistema de riego distrito de adecuación de tierras de Lebrija. Pese a la inversión de recursos realizada, con la que se pretendía la rehabilitación y puesta en funcionamiento del distrito de riego del Río Lebrija, las obras no han cumplido con esa finalidad; continúan en el mismo estado de obsolescencias e inoperancia previo a la suscripción de los contratos"/>
    <s v="Deficiencias en los procesos de planeación a cargo del INCODER, que conllevó a la asignación de recursos para las inversiones realizadas, las cuales no responden a las necesidades detectadas."/>
    <s v="La  ADR  exigirá  una  certificación en la que se manifieste que los estudios y diseños cumplan todas  las   especificaciones   técnicas  mínimas"/>
    <s v="Exigir al área que presenta la solicitud de contrato de obra una certificación expedida por el funcionario del nivel directivo a cargo de la dependencia, en la que manifieste que los estudios y diseños se encuentran actualizados a la necesidad existente en la fecha de radicación de la solicitud de contratación y  que  cumplen las   especificaciones   técnicas  mínimas de   contratación."/>
    <s v=" Vicepresidiencia de Gestión Contractual"/>
    <s v="Liliana Guisela Gutierrez Garzón"/>
    <s v="Documento."/>
    <n v="1"/>
    <d v="2017-03-01T00:00:00"/>
    <x v="0"/>
    <n v="39.285714285714285"/>
    <m/>
    <n v="0"/>
    <s v="A la fecha no se han adealntado contratos de obra que requieran estudios y diseños por lo tanto no se ha requerido este tipo de certificación."/>
    <s v="N/A"/>
    <s v="N/A"/>
    <s v="La Oficina de Control Interno considera procedente continuar con el seguimiento del presente hallazgo,por tanto el responsable debe realizar su ejecucion la cual vence el  1° de diciembre de 2017"/>
    <s v="N/A"/>
    <m/>
    <s v="Administrativo"/>
  </r>
  <r>
    <x v="0"/>
    <n v="22"/>
    <s v="FILA_69"/>
    <s v="1 SUSCRIPCIÓN DEL PLAN DE MEJORAMIENTO"/>
    <x v="39"/>
    <s v="Hallazgo 40 - Comité Técnico Coordinador Convenios. Los convenios interadmitivos suscritos por INCODER incorporan un clausula denominada Comité Técnico coordinador del convenio, en la que se señala estará integrado y debe cumplir funciones de aprobar el plan operativo, los cronogramas de ejecución, al igual que las modificaciones presupuestales y técnicas, lo cual no se viene cumpliendo."/>
    <s v="Deficiente gestión por parte del órgano encargado de la designación del Comité Técnico Coordinador"/>
    <s v="La Vicepresidencia de Gestión Contractual elevará requerimiento a la Vicepresidencia de Integración Productiva a efecto de que se designe el comité técnico coordinador, en cumplimiento de los términos de contrato / convenio. "/>
    <s v="Elaborar memorando  de requerimiento a la Vicepresidencia de Integración Productiva "/>
    <s v=" Vicepresidiencia de Gestión Contractual"/>
    <s v="Liliana Guisela Gutierrez Garzón"/>
    <s v="Memorando "/>
    <n v="1"/>
    <d v="2017-03-01T00:00:00"/>
    <x v="1"/>
    <n v="43.571428571428569"/>
    <n v="0"/>
    <n v="0"/>
    <s v="se adjunta memorandos de soliciutd de conformacion del comité tecnico."/>
    <s v="Se adjunta memorando con fecha del 18 de abril de 2017 enviado de Vice-contractual a VIP, solicitando que designe  a los funcionarios y/o contratistas que integraran el Comité Tecnico de Seguimiento._x000a__x000a_Se adjunta un segúndo memorando con fecha del 25 de noviembre de 2016, con el cual se identifica que las funciones detalladas en este hallazgo: (funciones de aprobar el plan operativo, los cronogramas de ejecución, al igual que las modificaciones presupuestales y técnicas, son realizadas por el Comite Directivo del Convenio."/>
    <s v="Memorandos"/>
    <s v="La Oficina de Control Interno considera procedente continuar con el seguimiento del presente hallazgo,por tanto el responsable debe realizar su ejecucion la cual vence el  31° de diciembre de 2017"/>
    <s v="Cumple 0/1"/>
    <s v="El hallazgo y la acción estan relacionadas al Comité Tecnico Coordinador y no al de Seguimiento que es el evidenciado. Adicional las funciones registradas en el hallazgo son diferentes a las del memorando. Sugerencia: verificar si es el mismo comité y si es asi, verificar que otros convenios firmados en el periodo debieron establecer dicho comite._x000a__x000a_Rta: Le damos un avance del 0%, el Comite que crean no es igual al que solicitan."/>
    <s v="Administrativo"/>
  </r>
  <r>
    <x v="0"/>
    <n v="22"/>
    <s v="FILA_70"/>
    <s v="1 SUSCRIPCIÓN DEL PLAN DE MEJORAMIENTO"/>
    <x v="40"/>
    <s v="Hallazgo 41 - Supervisión e interventoría de contratos y convenios (D18). Esta supervisión recaía en algunos casos en un comité liderado por 1 profesional grado 11 quien a su vez se acompañará de un profesional jurídico, un profesional financiero y un profesional técnico. a partir de la revisión de los expedientes contractuales se evidencian deficiencias en el ejercicio de supervisión. "/>
    <s v="Deficiente gestión por parte del órgano encargado de la designación del Comité Técnico Coordinador"/>
    <s v="La Vicepresidencia de Gestión Contractual elevará requerimiento a la Vicepresidencia de Integración Productiva a efecto de que se designe el comité técnico coordinador, en cumplimiento de los términos de contrato / convenio. "/>
    <s v="Elaborar memorando  de requerimiento a la Vicepresidencia de Integración Productiva "/>
    <s v=" Vicepresidiencia de Gestión Contractual"/>
    <s v="Liliana Guisela Gutierrez Garzón"/>
    <s v="Memorando "/>
    <n v="1"/>
    <d v="2017-03-01T00:00:00"/>
    <x v="1"/>
    <n v="43.571428571428569"/>
    <n v="0"/>
    <n v="0"/>
    <s v="se adjunta memorandos de soliciutd de conformacion del comité tecnico."/>
    <s v="Se adjunta memorando con fecha del 18 de abril de 2017 enviado de Vice-contractual a VIP, solicitando que designe  a los funcionarios y/o contratistas que integraran el Comité Tecnico de Seguimiento._x000a__x000a_Se adjunta un segúndo memorando con fecha del 25 de noviembre de 2016, con el cual se identifica que las funciones detalladas en este hallazgo: (funciones de aprobar el plan operativo, los cronogramas de ejecución, al igual que las modificaciones presupuestales y técnicas, son realizadas por el Comite Directivo del Convenio."/>
    <s v="Memorandos"/>
    <s v="La Oficina de Control Interno considera procedente continuar con el seguimiento del presente hallazgo,por tanto el responsable debe realizar su ejecucion la cual vence el  31° de diciembre de 2017"/>
    <s v="Cumple 0/1"/>
    <s v="idem primera fila del grupo_x000a__x000a_Rta: Le damos un avance del 0%, el Comite que crean no es igual al que solicitan."/>
    <s v="Presunto Alcance Disciplinario"/>
  </r>
  <r>
    <x v="0"/>
    <n v="34"/>
    <s v="FILA_71"/>
    <s v="1 SUSCRIPCIÓN DEL PLAN DE MEJORAMIENTO"/>
    <x v="41"/>
    <s v="Hallazgo 42 - Beneficiarios Garantías y clausula penal pecuniaria de contratación derivada.  Revisadas las polizas de garantía establecidas por terceros que ejecutan la contratación derivada de los convenios o contratos interadmitivos celebrados por el INCODER, con entes territoriales u otras entidades se observó que dichos amparos se constituyeron sin tener como beneficiario al INCODER."/>
    <s v="se justifica el hallazgo en que en el evento de incumplimiento de los contratistas el beneficiario no sería el INCODER., sino la entidad con quien el INCODER celebró  los convenios."/>
    <s v="Conformar comités de estructuración interdisciplinario  a efecto de que se contemplen los aspectos mas relevantes en la ejecución que puedan impactar la ejecución del contrato."/>
    <s v="Se designarán comités de estructuración multidisciplinario con los cuales se busca reducir el riesgo de conductas antijurídicas"/>
    <s v=" Vicepresidiencia de Gestión Contractual"/>
    <s v="Liliana Guisela Gutierrez Garzón"/>
    <s v="Comité"/>
    <n v="1"/>
    <d v="2017-03-01T00:00:00"/>
    <x v="1"/>
    <n v="43.571428571428569"/>
    <n v="1"/>
    <n v="1"/>
    <s v="No reporta explicacion"/>
    <s v="Se adjuntan 4 documentos en los cuales se corrobora la designacion de Comites de Estructuracion Multidisciplinarios._x000a__x000a_Memorando con fecha del 23 de enero de 2017, por el cual de designa el Comité asesor verificador y evaluador LP 01 de 2017,_x000a__x000a_Comunicación interna con fecha del 22 de marzo de 2017, por el cual se notifican la designacion como miembro de Comite Estructurador del proceso de seleccion contractual para la &quot;prestacion de servicios de transporte terrestre...&quot;_x000a__x000a_Memorando con fecha del 10 de febrero de 2017 - Designacion Comite estructurador y Evaluador Concurso de Meritos No. CM 01 de 2017._x000a__x000a_Memorando con fecha de 26 de abril de 2017- Comite Estructurador - Evaluador Proceso de seleccion SMC- 007-2017"/>
    <s v="Conformacion del Comité de Estructuración de Estudios previos"/>
    <s v="Una vez revisada la evidencia suministrada, la Oficina de Control Interno  considera procedente  dar por cerrado el hallazgo, sin perjucio de la evaluacion que realice la Contraloria Gral de la Republica conforme al Art 23 de la Resolucion 7350 de 2013."/>
    <s v="Cumple 1/1"/>
    <m/>
    <s v="Administrativo"/>
  </r>
  <r>
    <x v="0"/>
    <n v="36"/>
    <s v="FILA_72"/>
    <s v="1 SUSCRIPCIÓN DEL PLAN DE MEJORAMIENTO"/>
    <x v="42"/>
    <s v="Hallazgo 43 - Operatividad de  los distritos de  riego de  pequeña escala a  nivel  Nacional. Art. 4 # 29 decreto 3759/09. El INCODER  tiene  la  función  de  administrar los  distritos de  riego de su propiedad preferiblemente a  través de  asociaciones  de  usuarios.  De  los  distritos visitados las  asociaciones  manifiestan  no  haber recibido acompañamiento continuo y asesoría "/>
    <s v="Falta de  institucionalidad  fuerte  que apoye  la  política de  adecuación de  tierras"/>
    <s v="La  ADR realizara actividades encaminadas al fortalecimiento de las asociaciones de usuarios, crecimiento, desarrollo productivo y optimización del funcionamiento de los distritos de adecuación de tierras."/>
    <s v="Se hará  un diagnostico socioeconómico   de la realidad de las asociaciones de distritos de riego, para enterarnos de primera mano de lo que sucede en el sector y  elaborar  un  inventario actualizado   de  funcionamiento  de  la  infraestructura   de  riego y drenaje"/>
    <s v="VIP"/>
    <s v="Oscar Gallego"/>
    <s v="Visitas de  campo-  diagnostico-  inventario."/>
    <n v="1"/>
    <d v="2017-03-01T00:00:00"/>
    <x v="0"/>
    <n v="39.285714285714285"/>
    <n v="0"/>
    <n v="0"/>
    <s v="Se han efectuado acciones relacionadas con el diagnóstico de los distritos de pequeña escala de los Departamentos de Nariño, Huila, Norte de Santander, Guajira, Cesar y Antioquia, recomendando la actualización de Estatutos y  las Juntas Directivas con el fin de reactivar las Asociaciones y poder expedir las Certificaciones de Existencia y representación legal.  Se  adelanta un trabajo  relacionado con en el desarrollo de un proceso de acompañamiento en el manejo de libros y de información financiera."/>
    <s v="Adjuntan 4 Informes Visita a Distritos de Riego de Pequeña Escala dirigidos al Dr. Juan Manuel Londoño -VIP ejecutados en el mes de marzo y abril, dentro de los temas reportados en el informe se incluyen: Infraestructura Existente y la Situacion Financiera. Los informes se realizaron para los distritos de riego de Asobetania Pescador, Asosatias Andes Bajos, Asotriangulo y Loma del Medio."/>
    <s v="Informes de  visitas."/>
    <s v="La Oficina de Control Interno considera procedente continuar con el seguimiento del presente hallazgo,por tanto el responsable debe realizar su ejecucion la cual vence el  1 de diciembre de 2017"/>
    <s v="0/1"/>
    <s v="idem primera fila del grupo"/>
    <s v="Administrativo"/>
  </r>
  <r>
    <x v="1"/>
    <n v="3"/>
    <s v="FILA_57"/>
    <s v="1 SUSCRIPCIÓN DEL PLAN DE MEJORAMIENTO"/>
    <x v="43"/>
    <s v="Hallazgo No. 54 - Cuatro por mil - PDRET . Revisados los extractos bancarios de los 3 proyectos PDRET 2015 se encontró que a las cuentas de ahorro de manejo controlado entre el proponente del proyecto y un funcionario de la Dirección Territorial Guaviare del INCODER, se les aplicó el descuento por concepto del Gravamen a los Movimientos Financieros por la Entidad Financiera en relación c"/>
    <s v="Por deficiencias en la coordinación interinstitucional para el cumplimiento de las actividades  de arado y mecanización en los predios de los beneficiarios, habiendo sido programada para la vigencia 2015; asi mismo en cuanto a la realización de la mecanización sin la adquisición del abono y semilla. "/>
    <s v="Informar a las Entiades Bancarias sobre la exencion del gravamen a los Moviminientos Financieros "/>
    <s v="Al momento de la apertura de las cuentas bancarias se advertirá a la Entidad financiera sobre la exención al Gravamen a los Movimientos Financieros "/>
    <s v="Secretaria General"/>
    <s v="Lorena Osorio Bermudez / Sulma Milena Roncancio Castellanos "/>
    <s v="documento"/>
    <n v="1"/>
    <d v="2016-10-01T00:00:00"/>
    <x v="5"/>
    <n v="38.857142857142854"/>
    <n v="0"/>
    <n v="0"/>
    <s v="Si bien el proceso de excencion a los MGF es un tramite que se debe realizar desde la Direccion Financiera - tesoreria de la ADR ante el Ministerio de Hacienda y Credito Publico, es imperativo que las dependencias que suscriban los convenio/contratos que cumplan con la misionalidad de la ADR, deberan realizar la solicitud de exencion a los MGF para aquellas cuentas bancarias aperturadas para el manejo exclusivo de los recursos de la Nacion de acuerdo con un formato que ya se tiene proyectado y que esta pendiente de la asignacion de codigo de calidad junto con la documentacion exigida por el Min de Hacienda, asi:_x000a__x000a_- Fotocopia del contrato/convenio_x000a_- Certificacion cuenta bancaria_x000a_- Certificacion firmada por el Representante Legal_x000a_- Fotocopia del RUT de la Entidad con la cual se suscribio el convenio/contrato_x000a_- Fotocopia del RUT de la ADR_x000a__x000a_Por lo anteriormente expuesto y realizando un analisis de la matriz, respecto a la descripcion de la actividad &quot;Al momento de la Apertura de las Cuentas bancarias se advertira a la Entidad Financiera sobre la Exencion al GMF&quot; solicito se modifique en el sentido que primero se debe surtir un tramite de solicitud ante el MinHacienda para aprobacion y luego de la aceptacion del Organo Rector mediante documento de aprobacion el mismo sea presentado ante la Entidad Financiera por parte de quien relaizo la apertura de la cuenta bancaria._x000a__x000a_Sulma Milena Roncancio (via email)"/>
    <s v="Nos suministran el Formato en Excel de CUENTA REPORTADA PARA LA EXENCIÓN DEL GRAVAMEN A LOS MOVIMIENTOS FINANCIEROS la cual va dirigida al Ministerio de Hacienda y Crédito Público y el cual contiene las secciones de Datos Generales de la Entidad Solicitante, Datos de  la cuenta, Datos de la cuenta a INCLUIR: (Para uso exclusivo del Banco) y Datos de la Cuenta a EXCLUIR._x000a__x000a_Incluye  espacios para la firma del Ordenador del Gasto y  del Tesorero._x000a__x000a_La VIP solicita informacion acerca de la gestion de esta actividad a traves de un Memorando dirijido a Secretaria Gral, radicado el 5 de junio de 2017, que a la fecha no tenemos respuesta."/>
    <s v="Formato en Excel de CUENTA REPORTADA PARA LA EXENCIÓN DEL GRAVAMEN A LOS MOVIMIENTOS FINANCIEROS"/>
    <s v="La Oficina de Control Interno considera procedente continuar con el seguimiento del presente hallazgo,por tanto el responsable debe realizar su ejecucion la cual vence el  1° de diciembre de 2017"/>
    <s v="0/1"/>
    <s v="Por lo que entendi, a la fecha no se ha realizado el tramite ante del Min de Hacienda, que es paso previo a la presentación ante la Entidad Financiera por parte de quien realizo la apertura de la cuenta bancaria, por lo tanto no estaria ejecutada._x000a_Sugerencia: Verificar y ajustar_x000a__x000a_Rta: Se cambio  el estado del hallazgo, actividad 0%. no han contestado el memorando de la VIP."/>
    <s v="Nuevo"/>
  </r>
  <r>
    <x v="1"/>
    <n v="16"/>
    <s v="FILA_58"/>
    <s v="1 SUSCRIPCIÓN DEL PLAN DE MEJORAMIENTO"/>
    <x v="44"/>
    <s v="Hallazgo No. 55 - Coordinación Interinstitucional Proyectos PDRET. En los proyectos evaluados (PA15-GUAV-1, PA15-GUAV-2 y PA15-GUAV-3) se evidenció que los tiempos de ejecución previstos para el desarrollo de actividades relacionadas con la estructuración e implementación de Proyectos de Desarrollo Rural e Inclusión productiva con Enfoque Territorial, establecidos en el proceso PR2-GI-PP"/>
    <s v="por deficiencias en la coordinación interinstitucional para el cumplimiento de las actividades  de arado y mecanización en los predios de los beneficiarios, habiendo sido programada para la vigencia 2015; asi mismo en cuanto a la realización de la mecanización sin la adquisición del abono y semilla. "/>
    <s v="Se establecera un plan de trabajo para atender proyectos pendientes"/>
    <s v="Se iniciaran actividades en octubre de 2016"/>
    <s v="VIP"/>
    <s v="Oscar Gallego"/>
    <s v="Plan Choque"/>
    <n v="3"/>
    <d v="2016-10-01T00:00:00"/>
    <x v="4"/>
    <n v="13"/>
    <n v="0"/>
    <n v="0"/>
    <s v="Se recibe ruta de intervencion por parte de la Unidad Tecnica Territorial No 13, donde se programó visita al Departamento del Guaviare para la tercera semana del mes de Abril de 2017, y se llevó a cabo el seguimiento de los proyectos PA15-GUAV1, PA15-GUAV2 y PA15-GUAV3 y el resultado fue el siguiente:_x000a_- El dia 19 de Abril el proyecto PA15-GUAV-1 fue entregado en 100% de su ejecucion mediante acta de seguimiento. _x000a_-El dia 22 de Abril se hace entrega de material vegetal (semilla piña gold) al proyecto PA15-GUAV-2 y (semilla de platano y semilla de aji) e insumos al proyecto  PA15-GUAV-3, con lo cual se da cumplimiento del 100% de la ejecucion del proyecto PA15-GUAV-3._x000a_-El dia 26 de Abril se hace entrega de insumos agricolas al proyecto PA15-GUAV-2 de acuerdo a acta de entrega y se da cumplimiento del 100% de la ejecucion del proyecto. _x000a_-Al finalizarse el mes de abril de 2017 se cumple con el 100% del plan de mejoramiento y cuentas controladas cerradas. (Se adjuntan actas de entrega y cierre de cuentas)"/>
    <s v="Mediante la asignacion a la VIP por medio de la Resolucion 378 de 2016, de las funciones de monitoreo, control y seguimiento de los proyectos productivos, se puede evidenciar que la VIP cumple con la funcion de seguimiento para los proyectos de  PA15-GUAV-1,PA15-GUAV-2 y PA15-GUAV-3,._x000a__x000a_La Contraloria solicita un Plan de Choque y no se evidencia ninguno."/>
    <s v="1. ACTA 22 P15-GUAV 3 INSUMOS_x000a_2, ACTA 22 PA15-GUAV 2_x000a_3, ACTA 26 PA15-GUAV 2_x000a_4, ACTA PA15GUAV 1_x000a_5. ACTA PA15-GUAV 3 SEMILLA_x000a_6. Cancelacion Cuenta Asocomigan_x000a_7. Cancelacion Cuenta Asoprocosan"/>
    <s v="La Oficina de Control Interno considera procedente continuar con el seguimiento del presente hallazgo,por tanto el responsable debe priorizar su ejecucion la cual venció el  pasado 31 de diciembre de 2016."/>
    <s v="0/3"/>
    <s v="Cuales son los 3 planes de choque establecidos en la actividad?_x000a_Sugerencia: Verificar y ajustar_x000a__x000a_Rta: No se evidencia un Plan de Choque "/>
    <s v="Nuevo"/>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x v="0"/>
    <n v="42826"/>
    <x v="0"/>
    <n v="-90"/>
    <s v="sin vencer"/>
  </r>
  <r>
    <x v="0"/>
    <n v="42750"/>
    <x v="1"/>
    <n v="-166"/>
    <s v="sin vencer"/>
  </r>
  <r>
    <x v="1"/>
    <n v="42735"/>
    <x v="2"/>
    <n v="-181"/>
    <s v="sin vencer"/>
  </r>
  <r>
    <x v="2"/>
    <n v="42735"/>
    <x v="2"/>
    <n v="-181"/>
    <s v="sin vencer"/>
  </r>
  <r>
    <x v="2"/>
    <n v="42735"/>
    <x v="2"/>
    <n v="-181"/>
    <s v="sin vencer"/>
  </r>
  <r>
    <x v="0"/>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735"/>
    <x v="2"/>
    <n v="-181"/>
    <s v="sin vencer"/>
  </r>
  <r>
    <x v="2"/>
    <n v="42916"/>
    <x v="3"/>
    <n v="0"/>
    <s v="vencido"/>
  </r>
  <r>
    <x v="2"/>
    <n v="42735"/>
    <x v="2"/>
    <n v="-181"/>
    <s v="sin vencer"/>
  </r>
  <r>
    <x v="2"/>
    <n v="42735"/>
    <x v="2"/>
    <n v="-181"/>
    <s v="sin vencer"/>
  </r>
  <r>
    <x v="2"/>
    <n v="42916"/>
    <x v="3"/>
    <n v="0"/>
    <s v="vencido"/>
  </r>
  <r>
    <x v="0"/>
    <n v="42916"/>
    <x v="3"/>
    <n v="0"/>
    <s v="vencido"/>
  </r>
  <r>
    <x v="2"/>
    <n v="42735"/>
    <x v="2"/>
    <n v="-181"/>
    <s v="sin vencer"/>
  </r>
  <r>
    <x v="2"/>
    <n v="42735"/>
    <x v="2"/>
    <n v="-181"/>
    <s v="sin vencer"/>
  </r>
  <r>
    <x v="3"/>
    <n v="42735"/>
    <x v="2"/>
    <n v="-181"/>
    <s v="sin vencer"/>
  </r>
  <r>
    <x v="0"/>
    <n v="42916"/>
    <x v="3"/>
    <n v="0"/>
    <s v="vencido"/>
  </r>
  <r>
    <x v="2"/>
    <n v="42916"/>
    <x v="3"/>
    <n v="0"/>
    <s v="vencido"/>
  </r>
  <r>
    <x v="2"/>
    <n v="42916"/>
    <x v="3"/>
    <n v="0"/>
    <s v="vencido"/>
  </r>
  <r>
    <x v="2"/>
    <n v="42916"/>
    <x v="3"/>
    <n v="0"/>
    <s v="vencido"/>
  </r>
  <r>
    <x v="0"/>
    <n v="42916"/>
    <x v="3"/>
    <n v="0"/>
    <s v="vencido"/>
  </r>
  <r>
    <x v="2"/>
    <n v="42916"/>
    <x v="3"/>
    <n v="0"/>
    <s v="vencido"/>
  </r>
  <r>
    <x v="2"/>
    <n v="42916"/>
    <x v="3"/>
    <n v="0"/>
    <s v="vencido"/>
  </r>
  <r>
    <x v="2"/>
    <n v="42916"/>
    <x v="3"/>
    <n v="0"/>
    <s v="vencido"/>
  </r>
  <r>
    <x v="0"/>
    <n v="42825"/>
    <x v="4"/>
    <n v="-91"/>
    <s v="sin vencer"/>
  </r>
  <r>
    <x v="0"/>
    <n v="42916"/>
    <x v="3"/>
    <n v="0"/>
    <s v="vencido"/>
  </r>
  <r>
    <x v="0"/>
    <n v="42916"/>
    <x v="3"/>
    <n v="0"/>
    <s v="vencido"/>
  </r>
  <r>
    <x v="0"/>
    <n v="42735"/>
    <x v="2"/>
    <n v="-181"/>
    <s v="sin vencer"/>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3">
  <r>
    <x v="0"/>
    <n v="43070"/>
    <n v="43070"/>
    <n v="154"/>
    <s v="sin vencer"/>
  </r>
  <r>
    <x v="0"/>
    <n v="43100"/>
    <n v="43100"/>
    <n v="184"/>
    <s v="sin vencer"/>
  </r>
  <r>
    <x v="1"/>
    <n v="43070"/>
    <n v="43070"/>
    <n v="154"/>
    <s v="sin vencer"/>
  </r>
  <r>
    <x v="2"/>
    <n v="42916"/>
    <n v="42916"/>
    <n v="0"/>
    <s v="vencido"/>
  </r>
  <r>
    <x v="1"/>
    <n v="43070"/>
    <n v="43070"/>
    <n v="154"/>
    <s v="sin vencer"/>
  </r>
  <r>
    <x v="1"/>
    <n v="42916"/>
    <n v="42916"/>
    <n v="0"/>
    <s v="vencido"/>
  </r>
  <r>
    <x v="1"/>
    <n v="43100"/>
    <n v="43100"/>
    <n v="184"/>
    <s v="sin vencer"/>
  </r>
  <r>
    <x v="1"/>
    <n v="43100"/>
    <n v="43100"/>
    <n v="184"/>
    <s v="sin vencer"/>
  </r>
  <r>
    <x v="1"/>
    <n v="43070"/>
    <n v="43070"/>
    <n v="154"/>
    <s v="sin vencer"/>
  </r>
  <r>
    <x v="3"/>
    <n v="43100"/>
    <n v="43100"/>
    <n v="184"/>
    <s v="sin vencer"/>
  </r>
  <r>
    <x v="4"/>
    <n v="43100"/>
    <n v="43100"/>
    <n v="184"/>
    <s v="sin vencer"/>
  </r>
  <r>
    <x v="4"/>
    <n v="43100"/>
    <n v="43100"/>
    <n v="184"/>
    <s v="sin vencer"/>
  </r>
  <r>
    <x v="3"/>
    <n v="43100"/>
    <n v="43100"/>
    <n v="184"/>
    <s v="sin vencer"/>
  </r>
  <r>
    <x v="4"/>
    <n v="43100"/>
    <n v="43100"/>
    <n v="184"/>
    <s v="sin vencer"/>
  </r>
  <r>
    <x v="0"/>
    <n v="42916"/>
    <n v="42916"/>
    <n v="0"/>
    <s v="vencido"/>
  </r>
  <r>
    <x v="4"/>
    <n v="43070"/>
    <n v="43070"/>
    <n v="154"/>
    <s v="sin vencer"/>
  </r>
  <r>
    <x v="1"/>
    <n v="42916"/>
    <n v="42916"/>
    <n v="0"/>
    <s v="vencido"/>
  </r>
  <r>
    <x v="1"/>
    <n v="43100"/>
    <n v="43100"/>
    <n v="184"/>
    <s v="sin vencer"/>
  </r>
  <r>
    <x v="3"/>
    <n v="43100"/>
    <n v="43100"/>
    <n v="184"/>
    <s v="sin vencer"/>
  </r>
  <r>
    <x v="2"/>
    <n v="42916"/>
    <n v="42916"/>
    <n v="0"/>
    <s v="vencido"/>
  </r>
  <r>
    <x v="3"/>
    <n v="43100"/>
    <n v="43100"/>
    <n v="184"/>
    <s v="sin vencer"/>
  </r>
  <r>
    <x v="3"/>
    <n v="42916"/>
    <n v="42916"/>
    <n v="0"/>
    <s v="vencido"/>
  </r>
  <r>
    <x v="1"/>
    <n v="42916"/>
    <n v="42916"/>
    <n v="0"/>
    <s v="vencido"/>
  </r>
  <r>
    <x v="3"/>
    <n v="42916"/>
    <n v="42916"/>
    <n v="0"/>
    <s v="vencido"/>
  </r>
  <r>
    <x v="4"/>
    <n v="43070"/>
    <n v="43070"/>
    <n v="154"/>
    <s v="sin vencer"/>
  </r>
  <r>
    <x v="4"/>
    <n v="43070"/>
    <n v="43070"/>
    <n v="154"/>
    <s v="sin vencer"/>
  </r>
  <r>
    <x v="1"/>
    <n v="42916"/>
    <n v="42916"/>
    <n v="0"/>
    <s v="vencido"/>
  </r>
  <r>
    <x v="1"/>
    <n v="42916"/>
    <n v="42916"/>
    <n v="0"/>
    <s v="vencido"/>
  </r>
  <r>
    <x v="4"/>
    <n v="43070"/>
    <n v="43070"/>
    <n v="154"/>
    <s v="sin vencer"/>
  </r>
  <r>
    <x v="4"/>
    <n v="43070"/>
    <n v="43070"/>
    <n v="154"/>
    <s v="sin vencer"/>
  </r>
  <r>
    <x v="1"/>
    <n v="42916"/>
    <n v="42916"/>
    <n v="0"/>
    <s v="vencido"/>
  </r>
  <r>
    <x v="2"/>
    <n v="42916"/>
    <n v="42916"/>
    <n v="0"/>
    <s v="vencido"/>
  </r>
  <r>
    <x v="1"/>
    <n v="42916"/>
    <n v="42916"/>
    <n v="0"/>
    <s v="vencido"/>
  </r>
  <r>
    <x v="1"/>
    <n v="42916"/>
    <n v="42916"/>
    <n v="0"/>
    <s v="vencido"/>
  </r>
  <r>
    <x v="4"/>
    <n v="42916"/>
    <n v="42916"/>
    <n v="0"/>
    <s v="vencido"/>
  </r>
  <r>
    <x v="3"/>
    <n v="42916"/>
    <n v="42916"/>
    <n v="0"/>
    <s v="vencido"/>
  </r>
  <r>
    <x v="4"/>
    <n v="43070"/>
    <n v="43070"/>
    <n v="154"/>
    <s v="sin vencer"/>
  </r>
  <r>
    <x v="3"/>
    <n v="42916"/>
    <n v="42916"/>
    <n v="0"/>
    <s v="vencido"/>
  </r>
  <r>
    <x v="4"/>
    <n v="43070"/>
    <n v="43070"/>
    <n v="154"/>
    <s v="sin vencer"/>
  </r>
  <r>
    <x v="4"/>
    <n v="43100"/>
    <n v="43100"/>
    <n v="184"/>
    <s v="sin vencer"/>
  </r>
  <r>
    <x v="4"/>
    <n v="43100"/>
    <n v="43100"/>
    <n v="184"/>
    <s v="sin vencer"/>
  </r>
  <r>
    <x v="3"/>
    <n v="43100"/>
    <n v="43100"/>
    <n v="184"/>
    <s v="sin vencer"/>
  </r>
  <r>
    <x v="4"/>
    <n v="43070"/>
    <n v="43070"/>
    <n v="154"/>
    <s v="sin vencer"/>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name="Tabla diná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23" firstHeaderRow="1" firstDataRow="1" firstDataCol="1"/>
  <pivotFields count="2">
    <pivotField axis="axisRow" dataField="1" showAll="0">
      <items count="20">
        <item x="4"/>
        <item x="1"/>
        <item x="8"/>
        <item x="11"/>
        <item x="2"/>
        <item x="3"/>
        <item x="12"/>
        <item x="6"/>
        <item x="0"/>
        <item x="9"/>
        <item x="10"/>
        <item x="13"/>
        <item x="15"/>
        <item x="5"/>
        <item x="7"/>
        <item x="17"/>
        <item x="14"/>
        <item x="18"/>
        <item x="16"/>
        <item t="default"/>
      </items>
    </pivotField>
    <pivotField showAll="0"/>
  </pivotFields>
  <rowFields count="1">
    <field x="0"/>
  </rowFields>
  <rowItems count="20">
    <i>
      <x/>
    </i>
    <i>
      <x v="1"/>
    </i>
    <i>
      <x v="2"/>
    </i>
    <i>
      <x v="3"/>
    </i>
    <i>
      <x v="4"/>
    </i>
    <i>
      <x v="5"/>
    </i>
    <i>
      <x v="6"/>
    </i>
    <i>
      <x v="7"/>
    </i>
    <i>
      <x v="8"/>
    </i>
    <i>
      <x v="9"/>
    </i>
    <i>
      <x v="10"/>
    </i>
    <i>
      <x v="11"/>
    </i>
    <i>
      <x v="12"/>
    </i>
    <i>
      <x v="13"/>
    </i>
    <i>
      <x v="14"/>
    </i>
    <i>
      <x v="15"/>
    </i>
    <i>
      <x v="16"/>
    </i>
    <i>
      <x v="17"/>
    </i>
    <i>
      <x v="18"/>
    </i>
    <i t="grand">
      <x/>
    </i>
  </rowItems>
  <colItems count="1">
    <i/>
  </colItems>
  <dataFields count="1">
    <dataField name="Cuenta de ACTIVIDADES / UNIDAD DE MEDIDA" fld="0" subtotal="count" baseField="0" baseItem="0"/>
  </dataFields>
  <formats count="54">
    <format dxfId="85">
      <pivotArea dataOnly="0" labelOnly="1" outline="0" axis="axisValues" fieldPosition="0"/>
    </format>
    <format dxfId="84">
      <pivotArea collapsedLevelsAreSubtotals="1" fieldPosition="0">
        <references count="1">
          <reference field="0" count="1">
            <x v="1"/>
          </reference>
        </references>
      </pivotArea>
    </format>
    <format dxfId="83">
      <pivotArea dataOnly="0" labelOnly="1" fieldPosition="0">
        <references count="1">
          <reference field="0" count="1">
            <x v="1"/>
          </reference>
        </references>
      </pivotArea>
    </format>
    <format dxfId="82">
      <pivotArea collapsedLevelsAreSubtotals="1" fieldPosition="0">
        <references count="1">
          <reference field="0" count="1">
            <x v="4"/>
          </reference>
        </references>
      </pivotArea>
    </format>
    <format dxfId="81">
      <pivotArea dataOnly="0" labelOnly="1" fieldPosition="0">
        <references count="1">
          <reference field="0" count="1">
            <x v="4"/>
          </reference>
        </references>
      </pivotArea>
    </format>
    <format dxfId="80">
      <pivotArea collapsedLevelsAreSubtotals="1" fieldPosition="0">
        <references count="1">
          <reference field="0" count="1">
            <x v="5"/>
          </reference>
        </references>
      </pivotArea>
    </format>
    <format dxfId="79">
      <pivotArea dataOnly="0" labelOnly="1" fieldPosition="0">
        <references count="1">
          <reference field="0" count="1">
            <x v="5"/>
          </reference>
        </references>
      </pivotArea>
    </format>
    <format dxfId="78">
      <pivotArea collapsedLevelsAreSubtotals="1" fieldPosition="0">
        <references count="1">
          <reference field="0" count="1">
            <x v="11"/>
          </reference>
        </references>
      </pivotArea>
    </format>
    <format dxfId="77">
      <pivotArea dataOnly="0" labelOnly="1" fieldPosition="0">
        <references count="1">
          <reference field="0" count="1">
            <x v="11"/>
          </reference>
        </references>
      </pivotArea>
    </format>
    <format dxfId="76">
      <pivotArea collapsedLevelsAreSubtotals="1" fieldPosition="0">
        <references count="1">
          <reference field="0" count="1">
            <x v="2"/>
          </reference>
        </references>
      </pivotArea>
    </format>
    <format dxfId="75">
      <pivotArea dataOnly="0" labelOnly="1" fieldPosition="0">
        <references count="1">
          <reference field="0" count="1">
            <x v="2"/>
          </reference>
        </references>
      </pivotArea>
    </format>
    <format dxfId="74">
      <pivotArea collapsedLevelsAreSubtotals="1" fieldPosition="0">
        <references count="1">
          <reference field="0" count="1">
            <x v="1"/>
          </reference>
        </references>
      </pivotArea>
    </format>
    <format dxfId="73">
      <pivotArea dataOnly="0" labelOnly="1" fieldPosition="0">
        <references count="1">
          <reference field="0" count="1">
            <x v="1"/>
          </reference>
        </references>
      </pivotArea>
    </format>
    <format dxfId="72">
      <pivotArea collapsedLevelsAreSubtotals="1" fieldPosition="0">
        <references count="1">
          <reference field="0" count="1">
            <x v="1"/>
          </reference>
        </references>
      </pivotArea>
    </format>
    <format dxfId="71">
      <pivotArea dataOnly="0" labelOnly="1" fieldPosition="0">
        <references count="1">
          <reference field="0" count="1">
            <x v="1"/>
          </reference>
        </references>
      </pivotArea>
    </format>
    <format dxfId="70">
      <pivotArea collapsedLevelsAreSubtotals="1" fieldPosition="0">
        <references count="1">
          <reference field="0" count="1">
            <x v="2"/>
          </reference>
        </references>
      </pivotArea>
    </format>
    <format dxfId="69">
      <pivotArea dataOnly="0" labelOnly="1" fieldPosition="0">
        <references count="1">
          <reference field="0" count="1">
            <x v="2"/>
          </reference>
        </references>
      </pivotArea>
    </format>
    <format dxfId="68">
      <pivotArea collapsedLevelsAreSubtotals="1" fieldPosition="0">
        <references count="1">
          <reference field="0" count="1">
            <x v="2"/>
          </reference>
        </references>
      </pivotArea>
    </format>
    <format dxfId="67">
      <pivotArea dataOnly="0" labelOnly="1" fieldPosition="0">
        <references count="1">
          <reference field="0" count="1">
            <x v="2"/>
          </reference>
        </references>
      </pivotArea>
    </format>
    <format dxfId="66">
      <pivotArea dataOnly="0" fieldPosition="0">
        <references count="1">
          <reference field="0" count="1">
            <x v="10"/>
          </reference>
        </references>
      </pivotArea>
    </format>
    <format dxfId="65">
      <pivotArea dataOnly="0" fieldPosition="0">
        <references count="1">
          <reference field="0" count="1">
            <x v="10"/>
          </reference>
        </references>
      </pivotArea>
    </format>
    <format dxfId="64">
      <pivotArea collapsedLevelsAreSubtotals="1" fieldPosition="0">
        <references count="1">
          <reference field="0" count="1">
            <x v="3"/>
          </reference>
        </references>
      </pivotArea>
    </format>
    <format dxfId="63">
      <pivotArea dataOnly="0" labelOnly="1" fieldPosition="0">
        <references count="1">
          <reference field="0" count="1">
            <x v="3"/>
          </reference>
        </references>
      </pivotArea>
    </format>
    <format dxfId="62">
      <pivotArea collapsedLevelsAreSubtotals="1" fieldPosition="0">
        <references count="1">
          <reference field="0" count="1">
            <x v="6"/>
          </reference>
        </references>
      </pivotArea>
    </format>
    <format dxfId="61">
      <pivotArea dataOnly="0" labelOnly="1" fieldPosition="0">
        <references count="1">
          <reference field="0" count="1">
            <x v="6"/>
          </reference>
        </references>
      </pivotArea>
    </format>
    <format dxfId="60">
      <pivotArea collapsedLevelsAreSubtotals="1" fieldPosition="0">
        <references count="1">
          <reference field="0" count="1">
            <x v="16"/>
          </reference>
        </references>
      </pivotArea>
    </format>
    <format dxfId="59">
      <pivotArea dataOnly="0" labelOnly="1" fieldPosition="0">
        <references count="1">
          <reference field="0" count="1">
            <x v="16"/>
          </reference>
        </references>
      </pivotArea>
    </format>
    <format dxfId="58">
      <pivotArea collapsedLevelsAreSubtotals="1" fieldPosition="0">
        <references count="1">
          <reference field="0" count="1">
            <x v="16"/>
          </reference>
        </references>
      </pivotArea>
    </format>
    <format dxfId="57">
      <pivotArea dataOnly="0" labelOnly="1" fieldPosition="0">
        <references count="1">
          <reference field="0" count="1">
            <x v="16"/>
          </reference>
        </references>
      </pivotArea>
    </format>
    <format dxfId="56">
      <pivotArea collapsedLevelsAreSubtotals="1" fieldPosition="0">
        <references count="1">
          <reference field="0" count="1">
            <x v="12"/>
          </reference>
        </references>
      </pivotArea>
    </format>
    <format dxfId="55">
      <pivotArea dataOnly="0" labelOnly="1" fieldPosition="0">
        <references count="1">
          <reference field="0" count="1">
            <x v="12"/>
          </reference>
        </references>
      </pivotArea>
    </format>
    <format dxfId="54">
      <pivotArea collapsedLevelsAreSubtotals="1" fieldPosition="0">
        <references count="1">
          <reference field="0" count="1">
            <x v="12"/>
          </reference>
        </references>
      </pivotArea>
    </format>
    <format dxfId="53">
      <pivotArea dataOnly="0" labelOnly="1" fieldPosition="0">
        <references count="1">
          <reference field="0" count="1">
            <x v="12"/>
          </reference>
        </references>
      </pivotArea>
    </format>
    <format dxfId="52">
      <pivotArea dataOnly="0" labelOnly="1" fieldPosition="0">
        <references count="1">
          <reference field="0" count="1">
            <x v="7"/>
          </reference>
        </references>
      </pivotArea>
    </format>
    <format dxfId="51">
      <pivotArea collapsedLevelsAreSubtotals="1" fieldPosition="0">
        <references count="1">
          <reference field="0" count="1">
            <x v="5"/>
          </reference>
        </references>
      </pivotArea>
    </format>
    <format dxfId="50">
      <pivotArea dataOnly="0" labelOnly="1" fieldPosition="0">
        <references count="1">
          <reference field="0" count="1">
            <x v="5"/>
          </reference>
        </references>
      </pivotArea>
    </format>
    <format dxfId="49">
      <pivotArea collapsedLevelsAreSubtotals="1" fieldPosition="0">
        <references count="1">
          <reference field="0" count="1">
            <x v="8"/>
          </reference>
        </references>
      </pivotArea>
    </format>
    <format dxfId="48">
      <pivotArea dataOnly="0" labelOnly="1" fieldPosition="0">
        <references count="1">
          <reference field="0" count="1">
            <x v="8"/>
          </reference>
        </references>
      </pivotArea>
    </format>
    <format dxfId="47">
      <pivotArea collapsedLevelsAreSubtotals="1" fieldPosition="0">
        <references count="1">
          <reference field="0" count="1">
            <x v="13"/>
          </reference>
        </references>
      </pivotArea>
    </format>
    <format dxfId="46">
      <pivotArea dataOnly="0" labelOnly="1" fieldPosition="0">
        <references count="1">
          <reference field="0" count="1">
            <x v="13"/>
          </reference>
        </references>
      </pivotArea>
    </format>
    <format dxfId="45">
      <pivotArea collapsedLevelsAreSubtotals="1" fieldPosition="0">
        <references count="1">
          <reference field="0" count="1">
            <x v="9"/>
          </reference>
        </references>
      </pivotArea>
    </format>
    <format dxfId="44">
      <pivotArea dataOnly="0" labelOnly="1" fieldPosition="0">
        <references count="1">
          <reference field="0" count="1">
            <x v="9"/>
          </reference>
        </references>
      </pivotArea>
    </format>
    <format dxfId="43">
      <pivotArea collapsedLevelsAreSubtotals="1" fieldPosition="0">
        <references count="1">
          <reference field="0" count="1">
            <x v="11"/>
          </reference>
        </references>
      </pivotArea>
    </format>
    <format dxfId="42">
      <pivotArea dataOnly="0" labelOnly="1" fieldPosition="0">
        <references count="1">
          <reference field="0" count="1">
            <x v="11"/>
          </reference>
        </references>
      </pivotArea>
    </format>
    <format dxfId="41">
      <pivotArea collapsedLevelsAreSubtotals="1" fieldPosition="0">
        <references count="1">
          <reference field="0" count="1">
            <x v="14"/>
          </reference>
        </references>
      </pivotArea>
    </format>
    <format dxfId="40">
      <pivotArea dataOnly="0" labelOnly="1" fieldPosition="0">
        <references count="1">
          <reference field="0" count="1">
            <x v="14"/>
          </reference>
        </references>
      </pivotArea>
    </format>
    <format dxfId="39">
      <pivotArea collapsedLevelsAreSubtotals="1" fieldPosition="0">
        <references count="1">
          <reference field="0" count="1">
            <x v="15"/>
          </reference>
        </references>
      </pivotArea>
    </format>
    <format dxfId="38">
      <pivotArea dataOnly="0" labelOnly="1" fieldPosition="0">
        <references count="1">
          <reference field="0" count="1">
            <x v="15"/>
          </reference>
        </references>
      </pivotArea>
    </format>
    <format dxfId="37">
      <pivotArea collapsedLevelsAreSubtotals="1" fieldPosition="0">
        <references count="1">
          <reference field="0" count="1">
            <x v="17"/>
          </reference>
        </references>
      </pivotArea>
    </format>
    <format dxfId="36">
      <pivotArea dataOnly="0" labelOnly="1" fieldPosition="0">
        <references count="1">
          <reference field="0" count="1">
            <x v="17"/>
          </reference>
        </references>
      </pivotArea>
    </format>
    <format dxfId="35">
      <pivotArea collapsedLevelsAreSubtotals="1" fieldPosition="0">
        <references count="1">
          <reference field="0" count="1">
            <x v="18"/>
          </reference>
        </references>
      </pivotArea>
    </format>
    <format dxfId="34">
      <pivotArea dataOnly="0" labelOnly="1" fieldPosition="0">
        <references count="1">
          <reference field="0" count="1">
            <x v="18"/>
          </reference>
        </references>
      </pivotArea>
    </format>
    <format dxfId="33">
      <pivotArea collapsedLevelsAreSubtotals="1" fieldPosition="0">
        <references count="1">
          <reference field="0" count="1">
            <x v="4"/>
          </reference>
        </references>
      </pivotArea>
    </format>
    <format dxfId="32">
      <pivotArea dataOnly="0" labelOnly="1" fieldPosition="0">
        <references count="1">
          <reference field="0" count="1">
            <x v="4"/>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4:C43" firstHeaderRow="0" firstDataRow="1" firstDataCol="1" rowPageCount="1" colPageCount="1"/>
  <pivotFields count="26">
    <pivotField axis="axisPage" showAll="0">
      <items count="3">
        <item x="1"/>
        <item x="0"/>
        <item t="default"/>
      </items>
    </pivotField>
    <pivotField showAll="0"/>
    <pivotField showAll="0"/>
    <pivotField showAll="0"/>
    <pivotField axis="axisRow"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showAll="0"/>
    <pivotField showAll="0"/>
    <pivotField showAll="0"/>
    <pivotField showAll="0"/>
    <pivotField showAll="0"/>
    <pivotField showAll="0"/>
    <pivotField showAll="0"/>
    <pivotField showAll="0"/>
    <pivotField numFmtId="14" showAll="0"/>
    <pivotField dataField="1" numFmtId="14" showAll="0">
      <items count="8">
        <item x="4"/>
        <item x="3"/>
        <item x="6"/>
        <item x="2"/>
        <item x="5"/>
        <item x="0"/>
        <item x="1"/>
        <item t="default"/>
      </items>
    </pivotField>
    <pivotField showAll="0"/>
    <pivotField showAll="0"/>
    <pivotField dataField="1" numFmtId="9" showAll="0"/>
    <pivotField showAll="0"/>
    <pivotField showAll="0"/>
    <pivotField showAll="0"/>
    <pivotField showAll="0"/>
    <pivotField showAll="0"/>
    <pivotField showAll="0"/>
    <pivotField showAll="0"/>
    <pivotField dragToRow="0" dragToCol="0" dragToPage="0" showAll="0" defaultSubtotal="0"/>
  </pivotFields>
  <rowFields count="1">
    <field x="4"/>
  </rowFields>
  <rowItems count="39">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6"/>
    </i>
    <i>
      <x v="43"/>
    </i>
    <i>
      <x v="44"/>
    </i>
    <i t="grand">
      <x/>
    </i>
  </rowItems>
  <colFields count="1">
    <field x="-2"/>
  </colFields>
  <colItems count="2">
    <i>
      <x/>
    </i>
    <i i="1">
      <x v="1"/>
    </i>
  </colItems>
  <pageFields count="1">
    <pageField fld="0" item="0" hier="-1"/>
  </pageFields>
  <dataFields count="2">
    <dataField name="Promedio de % PORCENTAJE CUMPLIMIENTO" fld="17" subtotal="average" baseField="4" baseItem="0"/>
    <dataField name="Mín. de ACTIVIDADES / FECHA DE TERMINACIÓN" fld="14" subtotal="min" baseField="4" baseItem="1" numFmtId="165"/>
  </dataFields>
  <formats count="10">
    <format dxfId="31">
      <pivotArea collapsedLevelsAreSubtotals="1" fieldPosition="0">
        <references count="1">
          <reference field="4" count="0"/>
        </references>
      </pivotArea>
    </format>
    <format dxfId="30">
      <pivotArea dataOnly="0" labelOnly="1" outline="0" fieldPosition="0">
        <references count="1">
          <reference field="0" count="1">
            <x v="0"/>
          </reference>
        </references>
      </pivotArea>
    </format>
    <format dxfId="29">
      <pivotArea field="0" type="button" dataOnly="0" labelOnly="1" outline="0" axis="axisPage" fieldPosition="0"/>
    </format>
    <format dxfId="28">
      <pivotArea collapsedLevelsAreSubtotals="1" fieldPosition="0">
        <references count="1">
          <reference field="4" count="1">
            <x v="2"/>
          </reference>
        </references>
      </pivotArea>
    </format>
    <format dxfId="27">
      <pivotArea outline="0" fieldPosition="0">
        <references count="1">
          <reference field="4294967294" count="1">
            <x v="1"/>
          </reference>
        </references>
      </pivotArea>
    </format>
    <format dxfId="26">
      <pivotArea collapsedLevelsAreSubtotals="1" fieldPosition="0">
        <references count="2">
          <reference field="4294967294" count="1" selected="0">
            <x v="1"/>
          </reference>
          <reference field="4" count="38">
            <x v="0"/>
            <x v="1"/>
            <x v="2"/>
            <x v="3"/>
            <x v="4"/>
            <x v="5"/>
            <x v="6"/>
            <x v="7"/>
            <x v="8"/>
            <x v="9"/>
            <x v="10"/>
            <x v="11"/>
            <x v="12"/>
            <x v="13"/>
            <x v="14"/>
            <x v="15"/>
            <x v="16"/>
            <x v="17"/>
            <x v="18"/>
            <x v="19"/>
            <x v="20"/>
            <x v="21"/>
            <x v="22"/>
            <x v="23"/>
            <x v="24"/>
            <x v="25"/>
            <x v="26"/>
            <x v="27"/>
            <x v="28"/>
            <x v="29"/>
            <x v="30"/>
            <x v="31"/>
            <x v="32"/>
            <x v="33"/>
            <x v="34"/>
            <x v="36"/>
            <x v="43"/>
            <x v="44"/>
          </reference>
        </references>
      </pivotArea>
    </format>
    <format dxfId="25">
      <pivotArea collapsedLevelsAreSubtotals="1" fieldPosition="0">
        <references count="2">
          <reference field="4294967294" count="1" selected="0">
            <x v="0"/>
          </reference>
          <reference field="4" count="35">
            <x v="3"/>
            <x v="4"/>
            <x v="5"/>
            <x v="6"/>
            <x v="7"/>
            <x v="8"/>
            <x v="9"/>
            <x v="10"/>
            <x v="11"/>
            <x v="12"/>
            <x v="13"/>
            <x v="14"/>
            <x v="15"/>
            <x v="16"/>
            <x v="17"/>
            <x v="18"/>
            <x v="19"/>
            <x v="20"/>
            <x v="21"/>
            <x v="22"/>
            <x v="23"/>
            <x v="24"/>
            <x v="25"/>
            <x v="26"/>
            <x v="27"/>
            <x v="28"/>
            <x v="29"/>
            <x v="30"/>
            <x v="31"/>
            <x v="32"/>
            <x v="33"/>
            <x v="34"/>
            <x v="36"/>
            <x v="43"/>
            <x v="44"/>
          </reference>
        </references>
      </pivotArea>
    </format>
    <format dxfId="24">
      <pivotArea collapsedLevelsAreSubtotals="1" fieldPosition="0">
        <references count="2">
          <reference field="4294967294" count="1" selected="0">
            <x v="0"/>
          </reference>
          <reference field="4" count="2">
            <x v="0"/>
            <x v="1"/>
          </reference>
        </references>
      </pivotArea>
    </format>
    <format dxfId="23">
      <pivotArea collapsedLevelsAreSubtotals="1" fieldPosition="0">
        <references count="1">
          <reference field="4" count="38">
            <x v="0"/>
            <x v="1"/>
            <x v="2"/>
            <x v="3"/>
            <x v="4"/>
            <x v="5"/>
            <x v="6"/>
            <x v="7"/>
            <x v="8"/>
            <x v="9"/>
            <x v="10"/>
            <x v="11"/>
            <x v="12"/>
            <x v="13"/>
            <x v="14"/>
            <x v="15"/>
            <x v="16"/>
            <x v="17"/>
            <x v="18"/>
            <x v="19"/>
            <x v="20"/>
            <x v="21"/>
            <x v="22"/>
            <x v="23"/>
            <x v="24"/>
            <x v="25"/>
            <x v="26"/>
            <x v="27"/>
            <x v="28"/>
            <x v="29"/>
            <x v="30"/>
            <x v="31"/>
            <x v="32"/>
            <x v="33"/>
            <x v="34"/>
            <x v="36"/>
            <x v="43"/>
            <x v="44"/>
          </reference>
        </references>
      </pivotArea>
    </format>
    <format dxfId="22">
      <pivotArea dataOnly="0" labelOnly="1" outline="0" fieldPosition="0">
        <references count="1">
          <reference field="4294967294" count="2">
            <x v="0"/>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name="Tabla dinámica1" cacheId="2"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C8" firstHeaderRow="0" firstDataRow="1" firstDataCol="1"/>
  <pivotFields count="5">
    <pivotField axis="axisRow" showAll="0">
      <items count="5">
        <item x="0"/>
        <item x="3"/>
        <item x="1"/>
        <item x="2"/>
        <item t="default"/>
      </items>
    </pivotField>
    <pivotField showAll="0"/>
    <pivotField showAll="0">
      <items count="6">
        <item x="2"/>
        <item x="1"/>
        <item x="4"/>
        <item x="0"/>
        <item x="3"/>
        <item t="default"/>
      </items>
    </pivotField>
    <pivotField showAll="0"/>
    <pivotField dataField="1" showAll="0"/>
  </pivotFields>
  <rowFields count="1">
    <field x="0"/>
  </rowFields>
  <rowItems count="5">
    <i>
      <x/>
    </i>
    <i>
      <x v="1"/>
    </i>
    <i>
      <x v="2"/>
    </i>
    <i>
      <x v="3"/>
    </i>
    <i t="grand">
      <x/>
    </i>
  </rowItems>
  <colFields count="1">
    <field x="-2"/>
  </colFields>
  <colItems count="2">
    <i>
      <x/>
    </i>
    <i i="1">
      <x v="1"/>
    </i>
  </colItems>
  <dataFields count="2">
    <dataField name="Cuenta de Estado" fld="4" subtotal="count" baseField="0" baseItem="0"/>
    <dataField name="Cuenta de Estado2" fld="4"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name="Tabla dinámica2" cacheId="1"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4:C48" firstHeaderRow="0" firstDataRow="1" firstDataCol="1" rowPageCount="1" colPageCount="1"/>
  <pivotFields count="26">
    <pivotField axis="axisPage" showAll="0">
      <items count="3">
        <item x="1"/>
        <item x="0"/>
        <item t="default"/>
      </items>
    </pivotField>
    <pivotField showAll="0"/>
    <pivotField showAll="0"/>
    <pivotField showAll="0"/>
    <pivotField axis="axisRow" showAll="0">
      <items count="4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t="default"/>
      </items>
    </pivotField>
    <pivotField showAll="0"/>
    <pivotField showAll="0"/>
    <pivotField showAll="0"/>
    <pivotField showAll="0"/>
    <pivotField showAll="0"/>
    <pivotField showAll="0"/>
    <pivotField showAll="0"/>
    <pivotField showAll="0"/>
    <pivotField numFmtId="14" showAll="0"/>
    <pivotField dataField="1" numFmtId="14" showAll="0">
      <items count="8">
        <item x="4"/>
        <item x="3"/>
        <item x="6"/>
        <item x="2"/>
        <item x="5"/>
        <item x="0"/>
        <item x="1"/>
        <item t="default"/>
      </items>
    </pivotField>
    <pivotField showAll="0"/>
    <pivotField showAll="0"/>
    <pivotField dataField="1" numFmtId="9" showAll="0"/>
    <pivotField showAll="0"/>
    <pivotField showAll="0"/>
    <pivotField showAll="0"/>
    <pivotField showAll="0"/>
    <pivotField showAll="0"/>
    <pivotField showAll="0"/>
    <pivotField showAll="0"/>
    <pivotField dataField="1" dragToRow="0" dragToCol="0" dragToPage="0" showAll="0" defaultSubtotal="0"/>
  </pivotFields>
  <rowFields count="1">
    <field x="4"/>
  </rowFields>
  <rowItems count="4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t="grand">
      <x/>
    </i>
  </rowItems>
  <colFields count="1">
    <field x="-2"/>
  </colFields>
  <colItems count="3">
    <i>
      <x/>
    </i>
    <i i="1">
      <x v="1"/>
    </i>
    <i i="2">
      <x v="2"/>
    </i>
  </colItems>
  <pageFields count="1">
    <pageField fld="0" item="1" hier="-1"/>
  </pageFields>
  <dataFields count="3">
    <dataField name="Promedio de % PORCENTAJE CUMPLIMIENTO" fld="17" subtotal="average" baseField="4" baseItem="0" numFmtId="1"/>
    <dataField name="Mín. de ACTIVIDADES / FECHA DE TERMINACIÓN" fld="14" subtotal="min" baseField="4" baseItem="11" numFmtId="14"/>
    <dataField name="Suma de Campo1" fld="25" baseField="0" baseItem="0" numFmtId="14"/>
  </dataFields>
  <formats count="22">
    <format dxfId="21">
      <pivotArea collapsedLevelsAreSubtotals="1" fieldPosition="0">
        <references count="1">
          <reference field="4" count="0"/>
        </references>
      </pivotArea>
    </format>
    <format dxfId="20">
      <pivotArea outline="0" collapsedLevelsAreSubtotals="1" fieldPosition="0"/>
    </format>
    <format dxfId="19">
      <pivotArea dataOnly="0" labelOnly="1" outline="0" fieldPosition="0">
        <references count="1">
          <reference field="0" count="1">
            <x v="1"/>
          </reference>
        </references>
      </pivotArea>
    </format>
    <format dxfId="18">
      <pivotArea collapsedLevelsAreSubtotals="1" fieldPosition="0">
        <references count="1">
          <reference field="4" count="43">
            <x v="0"/>
            <x v="1"/>
            <x v="2"/>
            <x v="3"/>
            <x v="4"/>
            <x v="5"/>
            <x v="6"/>
            <x v="7"/>
            <x v="8"/>
            <x v="9"/>
            <x v="10"/>
            <x v="11"/>
            <x v="12"/>
            <x v="13"/>
            <x v="14"/>
            <x v="15"/>
            <x v="16"/>
            <x v="17"/>
            <x v="18"/>
            <x v="19"/>
            <x v="20"/>
            <x v="21"/>
            <x v="22"/>
            <x v="23"/>
            <x v="24"/>
            <x v="25"/>
            <x v="26"/>
            <x v="27"/>
            <x v="28"/>
            <x v="29"/>
            <x v="30"/>
            <x v="31"/>
            <x v="32"/>
            <x v="33"/>
            <x v="34"/>
            <x v="35"/>
            <x v="36"/>
            <x v="37"/>
            <x v="38"/>
            <x v="39"/>
            <x v="40"/>
            <x v="41"/>
            <x v="42"/>
          </reference>
        </references>
      </pivotArea>
    </format>
    <format dxfId="17">
      <pivotArea dataOnly="0" labelOnly="1" outline="0" axis="axisValues" fieldPosition="0"/>
    </format>
    <format dxfId="16">
      <pivotArea outline="0" fieldPosition="0">
        <references count="1">
          <reference field="4294967294" count="1">
            <x v="1"/>
          </reference>
        </references>
      </pivotArea>
    </format>
    <format dxfId="15">
      <pivotArea collapsedLevelsAreSubtotals="1" fieldPosition="0">
        <references count="2">
          <reference field="4294967294" count="1" selected="0">
            <x v="1"/>
          </reference>
          <reference field="4" count="9">
            <x v="0"/>
            <x v="1"/>
            <x v="2"/>
            <x v="3"/>
            <x v="4"/>
            <x v="5"/>
            <x v="6"/>
            <x v="7"/>
            <x v="8"/>
          </reference>
        </references>
      </pivotArea>
    </format>
    <format dxfId="14">
      <pivotArea collapsedLevelsAreSubtotals="1" fieldPosition="0">
        <references count="2">
          <reference field="4294967294" count="1" selected="0">
            <x v="1"/>
          </reference>
          <reference field="4" count="2">
            <x v="10"/>
            <x v="11"/>
          </reference>
        </references>
      </pivotArea>
    </format>
    <format dxfId="13">
      <pivotArea collapsedLevelsAreSubtotals="1" fieldPosition="0">
        <references count="2">
          <reference field="4294967294" count="1" selected="0">
            <x v="1"/>
          </reference>
          <reference field="4" count="1">
            <x v="13"/>
          </reference>
        </references>
      </pivotArea>
    </format>
    <format dxfId="12">
      <pivotArea collapsedLevelsAreSubtotals="1" fieldPosition="0">
        <references count="2">
          <reference field="4294967294" count="1" selected="0">
            <x v="1"/>
          </reference>
          <reference field="4" count="1">
            <x v="14"/>
          </reference>
        </references>
      </pivotArea>
    </format>
    <format dxfId="11">
      <pivotArea collapsedLevelsAreSubtotals="1" fieldPosition="0">
        <references count="2">
          <reference field="4294967294" count="1" selected="0">
            <x v="1"/>
          </reference>
          <reference field="4" count="1">
            <x v="15"/>
          </reference>
        </references>
      </pivotArea>
    </format>
    <format dxfId="10">
      <pivotArea collapsedLevelsAreSubtotals="1" fieldPosition="0">
        <references count="2">
          <reference field="4294967294" count="1" selected="0">
            <x v="1"/>
          </reference>
          <reference field="4" count="2">
            <x v="16"/>
            <x v="17"/>
          </reference>
        </references>
      </pivotArea>
    </format>
    <format dxfId="9">
      <pivotArea collapsedLevelsAreSubtotals="1" fieldPosition="0">
        <references count="2">
          <reference field="4294967294" count="1" selected="0">
            <x v="1"/>
          </reference>
          <reference field="4" count="1">
            <x v="19"/>
          </reference>
        </references>
      </pivotArea>
    </format>
    <format dxfId="8">
      <pivotArea collapsedLevelsAreSubtotals="1" fieldPosition="0">
        <references count="2">
          <reference field="4294967294" count="1" selected="0">
            <x v="1"/>
          </reference>
          <reference field="4" count="1">
            <x v="22"/>
          </reference>
        </references>
      </pivotArea>
    </format>
    <format dxfId="7">
      <pivotArea collapsedLevelsAreSubtotals="1" fieldPosition="0">
        <references count="2">
          <reference field="4294967294" count="1" selected="0">
            <x v="1"/>
          </reference>
          <reference field="4" count="2">
            <x v="24"/>
            <x v="25"/>
          </reference>
        </references>
      </pivotArea>
    </format>
    <format dxfId="6">
      <pivotArea collapsedLevelsAreSubtotals="1" fieldPosition="0">
        <references count="2">
          <reference field="4294967294" count="1" selected="0">
            <x v="1"/>
          </reference>
          <reference field="4" count="2">
            <x v="26"/>
            <x v="27"/>
          </reference>
        </references>
      </pivotArea>
    </format>
    <format dxfId="5">
      <pivotArea collapsedLevelsAreSubtotals="1" fieldPosition="0">
        <references count="2">
          <reference field="4294967294" count="1" selected="0">
            <x v="1"/>
          </reference>
          <reference field="4" count="7">
            <x v="28"/>
            <x v="29"/>
            <x v="30"/>
            <x v="31"/>
            <x v="32"/>
            <x v="33"/>
            <x v="34"/>
          </reference>
        </references>
      </pivotArea>
    </format>
    <format dxfId="4">
      <pivotArea collapsedLevelsAreSubtotals="1" fieldPosition="0">
        <references count="2">
          <reference field="4294967294" count="1" selected="0">
            <x v="1"/>
          </reference>
          <reference field="4" count="1">
            <x v="36"/>
          </reference>
        </references>
      </pivotArea>
    </format>
    <format dxfId="3">
      <pivotArea collapsedLevelsAreSubtotals="1" fieldPosition="0">
        <references count="2">
          <reference field="4294967294" count="1" selected="0">
            <x v="1"/>
          </reference>
          <reference field="4" count="3">
            <x v="38"/>
            <x v="39"/>
            <x v="40"/>
          </reference>
        </references>
      </pivotArea>
    </format>
    <format dxfId="2">
      <pivotArea collapsedLevelsAreSubtotals="1" fieldPosition="0">
        <references count="2">
          <reference field="4294967294" count="1" selected="0">
            <x v="1"/>
          </reference>
          <reference field="4" count="1">
            <x v="42"/>
          </reference>
        </references>
      </pivotArea>
    </format>
    <format dxfId="1">
      <pivotArea collapsedLevelsAreSubtotals="1" fieldPosition="0">
        <references count="1">
          <reference field="4" count="43">
            <x v="0"/>
            <x v="1"/>
            <x v="2"/>
            <x v="3"/>
            <x v="4"/>
            <x v="5"/>
            <x v="6"/>
            <x v="7"/>
            <x v="8"/>
            <x v="9"/>
            <x v="10"/>
            <x v="11"/>
            <x v="12"/>
            <x v="13"/>
            <x v="14"/>
            <x v="15"/>
            <x v="16"/>
            <x v="17"/>
            <x v="18"/>
            <x v="19"/>
            <x v="20"/>
            <x v="21"/>
            <x v="22"/>
            <x v="23"/>
            <x v="24"/>
            <x v="25"/>
            <x v="26"/>
            <x v="27"/>
            <x v="28"/>
            <x v="29"/>
            <x v="30"/>
            <x v="31"/>
            <x v="32"/>
            <x v="33"/>
            <x v="34"/>
            <x v="35"/>
            <x v="36"/>
            <x v="37"/>
            <x v="38"/>
            <x v="39"/>
            <x v="40"/>
            <x v="41"/>
            <x v="42"/>
          </reference>
        </references>
      </pivotArea>
    </format>
    <format dxfId="0">
      <pivotArea dataOnly="0" labelOnly="1" outline="0" fieldPosition="0">
        <references count="1">
          <reference field="4294967294" count="2">
            <x v="0"/>
            <x v="1"/>
          </reference>
        </references>
      </pivotArea>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name="Tabla dinámica2" cacheId="3"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9" firstHeaderRow="1" firstDataRow="1" firstDataCol="1"/>
  <pivotFields count="5">
    <pivotField axis="axisRow" showAll="0">
      <items count="6">
        <item x="4"/>
        <item x="2"/>
        <item x="1"/>
        <item x="0"/>
        <item x="3"/>
        <item t="default"/>
      </items>
    </pivotField>
    <pivotField showAll="0"/>
    <pivotField showAll="0"/>
    <pivotField showAll="0"/>
    <pivotField dataField="1" showAll="0"/>
  </pivotFields>
  <rowFields count="1">
    <field x="0"/>
  </rowFields>
  <rowItems count="6">
    <i>
      <x/>
    </i>
    <i>
      <x v="1"/>
    </i>
    <i>
      <x v="2"/>
    </i>
    <i>
      <x v="3"/>
    </i>
    <i>
      <x v="4"/>
    </i>
    <i t="grand">
      <x/>
    </i>
  </rowItems>
  <colItems count="1">
    <i/>
  </colItems>
  <dataFields count="1">
    <dataField name="Cuenta de Vencimientos" fld="4" subtotal="count" baseField="0" baseItem="0"/>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4.xm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S76"/>
  <sheetViews>
    <sheetView tabSelected="1" zoomScale="85" zoomScaleNormal="85" workbookViewId="0">
      <pane ySplit="1" topLeftCell="A2" activePane="bottomLeft" state="frozen"/>
      <selection activeCell="B1" sqref="B1"/>
      <selection pane="bottomLeft"/>
    </sheetView>
  </sheetViews>
  <sheetFormatPr baseColWidth="10" defaultColWidth="9.140625" defaultRowHeight="15.75" x14ac:dyDescent="0.25"/>
  <cols>
    <col min="1" max="1" width="16.5703125" style="122" customWidth="1"/>
    <col min="2" max="2" width="21.140625" style="122" customWidth="1"/>
    <col min="3" max="3" width="16.140625" style="122" customWidth="1"/>
    <col min="4" max="4" width="52.85546875" style="120" customWidth="1"/>
    <col min="5" max="5" width="45.28515625" style="120" customWidth="1"/>
    <col min="6" max="6" width="49.42578125" style="123" customWidth="1"/>
    <col min="7" max="7" width="49.42578125" style="120" customWidth="1"/>
    <col min="8" max="8" width="26.140625" style="124" customWidth="1"/>
    <col min="9" max="9" width="26.140625" style="122" customWidth="1"/>
    <col min="10" max="12" width="24.7109375" style="122" customWidth="1"/>
    <col min="13" max="13" width="24.7109375" style="108" customWidth="1"/>
    <col min="14" max="14" width="56.7109375" style="123" customWidth="1"/>
    <col min="15" max="16384" width="9.140625" style="120"/>
  </cols>
  <sheetData>
    <row r="1" spans="1:14" s="108" customFormat="1" ht="44.25" customHeight="1" x14ac:dyDescent="0.25">
      <c r="A1" s="106" t="s">
        <v>0</v>
      </c>
      <c r="B1" s="106" t="s">
        <v>329</v>
      </c>
      <c r="C1" s="106" t="s">
        <v>1</v>
      </c>
      <c r="D1" s="106" t="s">
        <v>333</v>
      </c>
      <c r="E1" s="106" t="s">
        <v>2</v>
      </c>
      <c r="F1" s="106" t="s">
        <v>3</v>
      </c>
      <c r="G1" s="106" t="s">
        <v>4</v>
      </c>
      <c r="H1" s="106" t="s">
        <v>5</v>
      </c>
      <c r="I1" s="106" t="s">
        <v>6</v>
      </c>
      <c r="J1" s="106" t="s">
        <v>7</v>
      </c>
      <c r="K1" s="106" t="s">
        <v>8</v>
      </c>
      <c r="L1" s="106" t="s">
        <v>9</v>
      </c>
      <c r="M1" s="106" t="s">
        <v>10</v>
      </c>
      <c r="N1" s="107" t="s">
        <v>11</v>
      </c>
    </row>
    <row r="2" spans="1:14" s="114" customFormat="1" ht="181.5" customHeight="1" x14ac:dyDescent="0.25">
      <c r="A2" s="109">
        <v>2015</v>
      </c>
      <c r="B2" s="109" t="s">
        <v>330</v>
      </c>
      <c r="C2" s="109">
        <v>1</v>
      </c>
      <c r="D2" s="110" t="s">
        <v>334</v>
      </c>
      <c r="E2" s="110" t="s">
        <v>13</v>
      </c>
      <c r="F2" s="110" t="s">
        <v>14</v>
      </c>
      <c r="G2" s="110" t="s">
        <v>15</v>
      </c>
      <c r="H2" s="111" t="s">
        <v>16</v>
      </c>
      <c r="I2" s="109">
        <v>1</v>
      </c>
      <c r="J2" s="112">
        <v>42767</v>
      </c>
      <c r="K2" s="112">
        <v>42826</v>
      </c>
      <c r="L2" s="109">
        <v>0</v>
      </c>
      <c r="M2" s="113">
        <v>0</v>
      </c>
      <c r="N2" s="110" t="s">
        <v>365</v>
      </c>
    </row>
    <row r="3" spans="1:14" s="114" customFormat="1" ht="181.5" customHeight="1" x14ac:dyDescent="0.25">
      <c r="A3" s="115">
        <v>2015</v>
      </c>
      <c r="B3" s="115" t="s">
        <v>330</v>
      </c>
      <c r="C3" s="115">
        <v>2</v>
      </c>
      <c r="D3" s="116" t="s">
        <v>335</v>
      </c>
      <c r="E3" s="116" t="s">
        <v>18</v>
      </c>
      <c r="F3" s="116" t="s">
        <v>19</v>
      </c>
      <c r="G3" s="116" t="s">
        <v>336</v>
      </c>
      <c r="H3" s="117" t="s">
        <v>20</v>
      </c>
      <c r="I3" s="115">
        <v>1</v>
      </c>
      <c r="J3" s="118">
        <v>42733</v>
      </c>
      <c r="K3" s="118">
        <v>42750</v>
      </c>
      <c r="L3" s="115">
        <v>1</v>
      </c>
      <c r="M3" s="119">
        <v>1</v>
      </c>
      <c r="N3" s="116" t="s">
        <v>32</v>
      </c>
    </row>
    <row r="4" spans="1:14" s="114" customFormat="1" ht="181.5" customHeight="1" x14ac:dyDescent="0.25">
      <c r="A4" s="109">
        <v>2015</v>
      </c>
      <c r="B4" s="109" t="s">
        <v>330</v>
      </c>
      <c r="C4" s="109">
        <v>3</v>
      </c>
      <c r="D4" s="110" t="s">
        <v>337</v>
      </c>
      <c r="E4" s="110" t="s">
        <v>21</v>
      </c>
      <c r="F4" s="110" t="s">
        <v>22</v>
      </c>
      <c r="G4" s="110" t="s">
        <v>23</v>
      </c>
      <c r="H4" s="111" t="s">
        <v>24</v>
      </c>
      <c r="I4" s="109">
        <v>8</v>
      </c>
      <c r="J4" s="112">
        <v>42558</v>
      </c>
      <c r="K4" s="112">
        <v>42735</v>
      </c>
      <c r="L4" s="109">
        <v>8</v>
      </c>
      <c r="M4" s="113">
        <v>1</v>
      </c>
      <c r="N4" s="110" t="s">
        <v>32</v>
      </c>
    </row>
    <row r="5" spans="1:14" s="114" customFormat="1" ht="181.5" customHeight="1" x14ac:dyDescent="0.25">
      <c r="A5" s="115">
        <v>2015</v>
      </c>
      <c r="B5" s="115" t="s">
        <v>330</v>
      </c>
      <c r="C5" s="115">
        <v>3</v>
      </c>
      <c r="D5" s="116" t="s">
        <v>337</v>
      </c>
      <c r="E5" s="116" t="s">
        <v>21</v>
      </c>
      <c r="F5" s="116" t="s">
        <v>25</v>
      </c>
      <c r="G5" s="116" t="s">
        <v>39</v>
      </c>
      <c r="H5" s="117" t="s">
        <v>20</v>
      </c>
      <c r="I5" s="115">
        <v>1</v>
      </c>
      <c r="J5" s="118">
        <v>42556</v>
      </c>
      <c r="K5" s="118">
        <v>42735</v>
      </c>
      <c r="L5" s="115">
        <v>1</v>
      </c>
      <c r="M5" s="119">
        <v>1</v>
      </c>
      <c r="N5" s="116" t="s">
        <v>32</v>
      </c>
    </row>
    <row r="6" spans="1:14" s="114" customFormat="1" ht="181.5" customHeight="1" x14ac:dyDescent="0.25">
      <c r="A6" s="109">
        <v>2015</v>
      </c>
      <c r="B6" s="109" t="s">
        <v>330</v>
      </c>
      <c r="C6" s="109">
        <v>3</v>
      </c>
      <c r="D6" s="110" t="s">
        <v>337</v>
      </c>
      <c r="E6" s="110" t="s">
        <v>21</v>
      </c>
      <c r="F6" s="110" t="s">
        <v>26</v>
      </c>
      <c r="G6" s="110" t="s">
        <v>27</v>
      </c>
      <c r="H6" s="111" t="s">
        <v>28</v>
      </c>
      <c r="I6" s="109">
        <v>2</v>
      </c>
      <c r="J6" s="112">
        <v>42644</v>
      </c>
      <c r="K6" s="112">
        <v>42916</v>
      </c>
      <c r="L6" s="109">
        <v>2</v>
      </c>
      <c r="M6" s="113">
        <v>1</v>
      </c>
      <c r="N6" s="110" t="s">
        <v>32</v>
      </c>
    </row>
    <row r="7" spans="1:14" s="114" customFormat="1" ht="181.5" customHeight="1" x14ac:dyDescent="0.25">
      <c r="A7" s="115">
        <v>2015</v>
      </c>
      <c r="B7" s="115" t="s">
        <v>330</v>
      </c>
      <c r="C7" s="115">
        <v>6</v>
      </c>
      <c r="D7" s="116" t="s">
        <v>34</v>
      </c>
      <c r="E7" s="116" t="s">
        <v>35</v>
      </c>
      <c r="F7" s="116" t="s">
        <v>36</v>
      </c>
      <c r="G7" s="116" t="s">
        <v>37</v>
      </c>
      <c r="H7" s="117" t="s">
        <v>38</v>
      </c>
      <c r="I7" s="115">
        <v>1</v>
      </c>
      <c r="J7" s="118">
        <v>42644</v>
      </c>
      <c r="K7" s="118">
        <v>42735</v>
      </c>
      <c r="L7" s="115">
        <v>1</v>
      </c>
      <c r="M7" s="119">
        <v>1</v>
      </c>
      <c r="N7" s="116" t="s">
        <v>32</v>
      </c>
    </row>
    <row r="8" spans="1:14" s="114" customFormat="1" ht="181.5" customHeight="1" x14ac:dyDescent="0.25">
      <c r="A8" s="109">
        <v>2015</v>
      </c>
      <c r="B8" s="109" t="s">
        <v>330</v>
      </c>
      <c r="C8" s="109">
        <v>23</v>
      </c>
      <c r="D8" s="110" t="s">
        <v>50</v>
      </c>
      <c r="E8" s="110" t="s">
        <v>51</v>
      </c>
      <c r="F8" s="110" t="s">
        <v>52</v>
      </c>
      <c r="G8" s="110" t="s">
        <v>52</v>
      </c>
      <c r="H8" s="111" t="s">
        <v>20</v>
      </c>
      <c r="I8" s="109">
        <v>1</v>
      </c>
      <c r="J8" s="112">
        <v>42644</v>
      </c>
      <c r="K8" s="112">
        <v>42916</v>
      </c>
      <c r="L8" s="109">
        <v>1</v>
      </c>
      <c r="M8" s="113">
        <v>1</v>
      </c>
      <c r="N8" s="110" t="s">
        <v>32</v>
      </c>
    </row>
    <row r="9" spans="1:14" s="114" customFormat="1" ht="181.5" customHeight="1" x14ac:dyDescent="0.25">
      <c r="A9" s="115">
        <v>2015</v>
      </c>
      <c r="B9" s="115" t="s">
        <v>330</v>
      </c>
      <c r="C9" s="115">
        <v>26</v>
      </c>
      <c r="D9" s="116" t="s">
        <v>53</v>
      </c>
      <c r="E9" s="116" t="s">
        <v>54</v>
      </c>
      <c r="F9" s="116" t="s">
        <v>36</v>
      </c>
      <c r="G9" s="116" t="s">
        <v>37</v>
      </c>
      <c r="H9" s="117" t="s">
        <v>38</v>
      </c>
      <c r="I9" s="115">
        <v>1</v>
      </c>
      <c r="J9" s="118">
        <v>42644</v>
      </c>
      <c r="K9" s="118">
        <v>42735</v>
      </c>
      <c r="L9" s="115">
        <v>1</v>
      </c>
      <c r="M9" s="119">
        <v>1</v>
      </c>
      <c r="N9" s="116" t="s">
        <v>32</v>
      </c>
    </row>
    <row r="10" spans="1:14" s="114" customFormat="1" ht="181.5" customHeight="1" x14ac:dyDescent="0.25">
      <c r="A10" s="109">
        <v>2015</v>
      </c>
      <c r="B10" s="109" t="s">
        <v>330</v>
      </c>
      <c r="C10" s="109">
        <v>26</v>
      </c>
      <c r="D10" s="110" t="s">
        <v>53</v>
      </c>
      <c r="E10" s="110" t="s">
        <v>54</v>
      </c>
      <c r="F10" s="110" t="s">
        <v>49</v>
      </c>
      <c r="G10" s="110" t="s">
        <v>56</v>
      </c>
      <c r="H10" s="111" t="s">
        <v>28</v>
      </c>
      <c r="I10" s="109">
        <v>2</v>
      </c>
      <c r="J10" s="112">
        <v>42644</v>
      </c>
      <c r="K10" s="112">
        <v>42916</v>
      </c>
      <c r="L10" s="109">
        <v>2</v>
      </c>
      <c r="M10" s="113">
        <v>1</v>
      </c>
      <c r="N10" s="110" t="s">
        <v>32</v>
      </c>
    </row>
    <row r="11" spans="1:14" s="114" customFormat="1" ht="181.5" customHeight="1" x14ac:dyDescent="0.25">
      <c r="A11" s="115">
        <v>2015</v>
      </c>
      <c r="B11" s="115" t="s">
        <v>330</v>
      </c>
      <c r="C11" s="115">
        <v>27</v>
      </c>
      <c r="D11" s="116" t="s">
        <v>57</v>
      </c>
      <c r="E11" s="116" t="s">
        <v>58</v>
      </c>
      <c r="F11" s="116" t="s">
        <v>59</v>
      </c>
      <c r="G11" s="116" t="s">
        <v>60</v>
      </c>
      <c r="H11" s="117" t="s">
        <v>20</v>
      </c>
      <c r="I11" s="115">
        <v>1</v>
      </c>
      <c r="J11" s="118">
        <v>42644</v>
      </c>
      <c r="K11" s="118">
        <v>42916</v>
      </c>
      <c r="L11" s="115">
        <v>0</v>
      </c>
      <c r="M11" s="119">
        <v>0</v>
      </c>
      <c r="N11" s="116" t="s">
        <v>366</v>
      </c>
    </row>
    <row r="12" spans="1:14" s="114" customFormat="1" ht="181.5" customHeight="1" x14ac:dyDescent="0.25">
      <c r="A12" s="109">
        <v>2015</v>
      </c>
      <c r="B12" s="109" t="s">
        <v>330</v>
      </c>
      <c r="C12" s="109">
        <v>31</v>
      </c>
      <c r="D12" s="110" t="s">
        <v>61</v>
      </c>
      <c r="E12" s="110" t="s">
        <v>62</v>
      </c>
      <c r="F12" s="110" t="s">
        <v>59</v>
      </c>
      <c r="G12" s="110" t="s">
        <v>60</v>
      </c>
      <c r="H12" s="111" t="s">
        <v>20</v>
      </c>
      <c r="I12" s="109">
        <v>1</v>
      </c>
      <c r="J12" s="112">
        <v>42644</v>
      </c>
      <c r="K12" s="112">
        <v>42916</v>
      </c>
      <c r="L12" s="109">
        <v>0</v>
      </c>
      <c r="M12" s="113">
        <v>0</v>
      </c>
      <c r="N12" s="110" t="s">
        <v>366</v>
      </c>
    </row>
    <row r="13" spans="1:14" s="114" customFormat="1" ht="181.5" customHeight="1" x14ac:dyDescent="0.25">
      <c r="A13" s="115">
        <v>2015</v>
      </c>
      <c r="B13" s="115" t="s">
        <v>330</v>
      </c>
      <c r="C13" s="115">
        <v>35</v>
      </c>
      <c r="D13" s="116" t="s">
        <v>66</v>
      </c>
      <c r="E13" s="116" t="s">
        <v>67</v>
      </c>
      <c r="F13" s="116" t="s">
        <v>68</v>
      </c>
      <c r="G13" s="116" t="s">
        <v>69</v>
      </c>
      <c r="H13" s="117" t="s">
        <v>70</v>
      </c>
      <c r="I13" s="115">
        <v>1</v>
      </c>
      <c r="J13" s="118">
        <v>42644</v>
      </c>
      <c r="K13" s="118">
        <v>42825</v>
      </c>
      <c r="L13" s="115">
        <v>0</v>
      </c>
      <c r="M13" s="119">
        <v>0</v>
      </c>
      <c r="N13" s="116" t="s">
        <v>367</v>
      </c>
    </row>
    <row r="14" spans="1:14" s="114" customFormat="1" ht="181.5" customHeight="1" x14ac:dyDescent="0.25">
      <c r="A14" s="109">
        <v>2015</v>
      </c>
      <c r="B14" s="109" t="s">
        <v>330</v>
      </c>
      <c r="C14" s="109">
        <v>37</v>
      </c>
      <c r="D14" s="110" t="s">
        <v>71</v>
      </c>
      <c r="E14" s="110" t="s">
        <v>72</v>
      </c>
      <c r="F14" s="110" t="s">
        <v>59</v>
      </c>
      <c r="G14" s="110" t="s">
        <v>60</v>
      </c>
      <c r="H14" s="111" t="s">
        <v>20</v>
      </c>
      <c r="I14" s="109">
        <v>1</v>
      </c>
      <c r="J14" s="112">
        <v>42644</v>
      </c>
      <c r="K14" s="112">
        <v>42916</v>
      </c>
      <c r="L14" s="109">
        <v>0</v>
      </c>
      <c r="M14" s="113">
        <v>0</v>
      </c>
      <c r="N14" s="110" t="s">
        <v>366</v>
      </c>
    </row>
    <row r="15" spans="1:14" s="114" customFormat="1" ht="181.5" customHeight="1" x14ac:dyDescent="0.25">
      <c r="A15" s="115">
        <v>2015</v>
      </c>
      <c r="B15" s="115" t="s">
        <v>330</v>
      </c>
      <c r="C15" s="115">
        <v>54</v>
      </c>
      <c r="D15" s="116" t="s">
        <v>73</v>
      </c>
      <c r="E15" s="116" t="s">
        <v>74</v>
      </c>
      <c r="F15" s="116" t="s">
        <v>338</v>
      </c>
      <c r="G15" s="116" t="s">
        <v>213</v>
      </c>
      <c r="H15" s="117" t="s">
        <v>20</v>
      </c>
      <c r="I15" s="115">
        <v>1</v>
      </c>
      <c r="J15" s="118">
        <v>42644</v>
      </c>
      <c r="K15" s="118">
        <v>42916</v>
      </c>
      <c r="L15" s="115">
        <v>1</v>
      </c>
      <c r="M15" s="119">
        <v>1</v>
      </c>
      <c r="N15" s="116" t="s">
        <v>32</v>
      </c>
    </row>
    <row r="16" spans="1:14" s="114" customFormat="1" ht="181.5" customHeight="1" x14ac:dyDescent="0.25">
      <c r="A16" s="109">
        <v>2016</v>
      </c>
      <c r="B16" s="109" t="s">
        <v>331</v>
      </c>
      <c r="C16" s="109">
        <v>1</v>
      </c>
      <c r="D16" s="110" t="s">
        <v>78</v>
      </c>
      <c r="E16" s="110" t="s">
        <v>79</v>
      </c>
      <c r="F16" s="110" t="s">
        <v>80</v>
      </c>
      <c r="G16" s="110" t="s">
        <v>81</v>
      </c>
      <c r="H16" s="111" t="s">
        <v>20</v>
      </c>
      <c r="I16" s="109">
        <v>1</v>
      </c>
      <c r="J16" s="112">
        <v>42795</v>
      </c>
      <c r="K16" s="112">
        <v>43070</v>
      </c>
      <c r="L16" s="109">
        <v>1</v>
      </c>
      <c r="M16" s="113">
        <v>1</v>
      </c>
      <c r="N16" s="110" t="s">
        <v>32</v>
      </c>
    </row>
    <row r="17" spans="1:14" s="114" customFormat="1" ht="181.5" customHeight="1" x14ac:dyDescent="0.25">
      <c r="A17" s="115">
        <v>2016</v>
      </c>
      <c r="B17" s="115" t="s">
        <v>331</v>
      </c>
      <c r="C17" s="115">
        <v>1</v>
      </c>
      <c r="D17" s="116" t="s">
        <v>78</v>
      </c>
      <c r="E17" s="116" t="s">
        <v>82</v>
      </c>
      <c r="F17" s="116" t="s">
        <v>83</v>
      </c>
      <c r="G17" s="116" t="s">
        <v>84</v>
      </c>
      <c r="H17" s="117" t="s">
        <v>85</v>
      </c>
      <c r="I17" s="115">
        <v>1</v>
      </c>
      <c r="J17" s="118">
        <v>42795</v>
      </c>
      <c r="K17" s="118">
        <v>43100</v>
      </c>
      <c r="L17" s="115">
        <v>1</v>
      </c>
      <c r="M17" s="119">
        <v>1</v>
      </c>
      <c r="N17" s="116" t="s">
        <v>32</v>
      </c>
    </row>
    <row r="18" spans="1:14" s="114" customFormat="1" ht="181.5" customHeight="1" x14ac:dyDescent="0.25">
      <c r="A18" s="109">
        <v>2016</v>
      </c>
      <c r="B18" s="109" t="s">
        <v>331</v>
      </c>
      <c r="C18" s="109">
        <v>1</v>
      </c>
      <c r="D18" s="110" t="s">
        <v>78</v>
      </c>
      <c r="E18" s="110" t="s">
        <v>82</v>
      </c>
      <c r="F18" s="110" t="s">
        <v>86</v>
      </c>
      <c r="G18" s="110" t="s">
        <v>87</v>
      </c>
      <c r="H18" s="111" t="s">
        <v>88</v>
      </c>
      <c r="I18" s="109">
        <v>1</v>
      </c>
      <c r="J18" s="112">
        <v>42795</v>
      </c>
      <c r="K18" s="112">
        <v>43100</v>
      </c>
      <c r="L18" s="109">
        <v>1</v>
      </c>
      <c r="M18" s="113">
        <v>1</v>
      </c>
      <c r="N18" s="110" t="s">
        <v>32</v>
      </c>
    </row>
    <row r="19" spans="1:14" s="114" customFormat="1" ht="181.5" customHeight="1" x14ac:dyDescent="0.25">
      <c r="A19" s="115">
        <v>2016</v>
      </c>
      <c r="B19" s="115" t="s">
        <v>331</v>
      </c>
      <c r="C19" s="115">
        <v>2</v>
      </c>
      <c r="D19" s="116" t="s">
        <v>89</v>
      </c>
      <c r="E19" s="116" t="s">
        <v>90</v>
      </c>
      <c r="F19" s="116" t="s">
        <v>91</v>
      </c>
      <c r="G19" s="116" t="s">
        <v>84</v>
      </c>
      <c r="H19" s="117" t="s">
        <v>85</v>
      </c>
      <c r="I19" s="115">
        <v>1</v>
      </c>
      <c r="J19" s="118">
        <v>42795</v>
      </c>
      <c r="K19" s="118">
        <v>43100</v>
      </c>
      <c r="L19" s="115">
        <v>1</v>
      </c>
      <c r="M19" s="119">
        <v>1</v>
      </c>
      <c r="N19" s="116" t="s">
        <v>32</v>
      </c>
    </row>
    <row r="20" spans="1:14" s="114" customFormat="1" ht="181.5" customHeight="1" x14ac:dyDescent="0.25">
      <c r="A20" s="109">
        <v>2016</v>
      </c>
      <c r="B20" s="109" t="s">
        <v>331</v>
      </c>
      <c r="C20" s="109">
        <v>2</v>
      </c>
      <c r="D20" s="110" t="s">
        <v>92</v>
      </c>
      <c r="E20" s="110" t="s">
        <v>90</v>
      </c>
      <c r="F20" s="110" t="s">
        <v>93</v>
      </c>
      <c r="G20" s="110" t="s">
        <v>94</v>
      </c>
      <c r="H20" s="111" t="s">
        <v>95</v>
      </c>
      <c r="I20" s="109">
        <v>1</v>
      </c>
      <c r="J20" s="112">
        <v>42795</v>
      </c>
      <c r="K20" s="112">
        <v>43100</v>
      </c>
      <c r="L20" s="109">
        <v>1</v>
      </c>
      <c r="M20" s="113">
        <v>1</v>
      </c>
      <c r="N20" s="110" t="s">
        <v>32</v>
      </c>
    </row>
    <row r="21" spans="1:14" s="114" customFormat="1" ht="181.5" customHeight="1" x14ac:dyDescent="0.25">
      <c r="A21" s="115">
        <v>2016</v>
      </c>
      <c r="B21" s="115" t="s">
        <v>331</v>
      </c>
      <c r="C21" s="115">
        <v>2</v>
      </c>
      <c r="D21" s="116" t="s">
        <v>92</v>
      </c>
      <c r="E21" s="116" t="s">
        <v>90</v>
      </c>
      <c r="F21" s="116" t="s">
        <v>86</v>
      </c>
      <c r="G21" s="116" t="s">
        <v>87</v>
      </c>
      <c r="H21" s="117" t="s">
        <v>88</v>
      </c>
      <c r="I21" s="115">
        <v>1</v>
      </c>
      <c r="J21" s="118">
        <v>42795</v>
      </c>
      <c r="K21" s="118">
        <v>43100</v>
      </c>
      <c r="L21" s="115">
        <v>1</v>
      </c>
      <c r="M21" s="119">
        <v>1</v>
      </c>
      <c r="N21" s="116" t="s">
        <v>32</v>
      </c>
    </row>
    <row r="22" spans="1:14" s="114" customFormat="1" ht="181.5" customHeight="1" x14ac:dyDescent="0.25">
      <c r="A22" s="109">
        <v>2016</v>
      </c>
      <c r="B22" s="109" t="s">
        <v>331</v>
      </c>
      <c r="C22" s="109">
        <v>3</v>
      </c>
      <c r="D22" s="110" t="s">
        <v>96</v>
      </c>
      <c r="E22" s="110" t="s">
        <v>97</v>
      </c>
      <c r="F22" s="110" t="s">
        <v>98</v>
      </c>
      <c r="G22" s="110" t="s">
        <v>99</v>
      </c>
      <c r="H22" s="111" t="s">
        <v>20</v>
      </c>
      <c r="I22" s="109">
        <v>1</v>
      </c>
      <c r="J22" s="112">
        <v>42795</v>
      </c>
      <c r="K22" s="112">
        <v>43070</v>
      </c>
      <c r="L22" s="109">
        <v>0</v>
      </c>
      <c r="M22" s="113">
        <v>0</v>
      </c>
      <c r="N22" s="110" t="s">
        <v>368</v>
      </c>
    </row>
    <row r="23" spans="1:14" s="114" customFormat="1" ht="181.5" customHeight="1" x14ac:dyDescent="0.25">
      <c r="A23" s="115">
        <v>2016</v>
      </c>
      <c r="B23" s="115" t="s">
        <v>331</v>
      </c>
      <c r="C23" s="115">
        <v>3</v>
      </c>
      <c r="D23" s="116" t="s">
        <v>100</v>
      </c>
      <c r="E23" s="116" t="s">
        <v>97</v>
      </c>
      <c r="F23" s="116" t="s">
        <v>91</v>
      </c>
      <c r="G23" s="116" t="s">
        <v>101</v>
      </c>
      <c r="H23" s="117" t="s">
        <v>85</v>
      </c>
      <c r="I23" s="115">
        <v>1</v>
      </c>
      <c r="J23" s="118">
        <v>42795</v>
      </c>
      <c r="K23" s="118">
        <v>43100</v>
      </c>
      <c r="L23" s="115">
        <v>1</v>
      </c>
      <c r="M23" s="119">
        <v>1</v>
      </c>
      <c r="N23" s="116" t="s">
        <v>368</v>
      </c>
    </row>
    <row r="24" spans="1:14" s="114" customFormat="1" ht="181.5" customHeight="1" x14ac:dyDescent="0.25">
      <c r="A24" s="109">
        <v>2016</v>
      </c>
      <c r="B24" s="109" t="s">
        <v>331</v>
      </c>
      <c r="C24" s="109">
        <v>4</v>
      </c>
      <c r="D24" s="110" t="s">
        <v>102</v>
      </c>
      <c r="E24" s="110" t="s">
        <v>103</v>
      </c>
      <c r="F24" s="110" t="s">
        <v>104</v>
      </c>
      <c r="G24" s="110" t="s">
        <v>43</v>
      </c>
      <c r="H24" s="111" t="s">
        <v>28</v>
      </c>
      <c r="I24" s="109">
        <v>2</v>
      </c>
      <c r="J24" s="112">
        <v>42795</v>
      </c>
      <c r="K24" s="112">
        <v>42916</v>
      </c>
      <c r="L24" s="109">
        <v>2</v>
      </c>
      <c r="M24" s="113">
        <v>1</v>
      </c>
      <c r="N24" s="110" t="s">
        <v>32</v>
      </c>
    </row>
    <row r="25" spans="1:14" s="114" customFormat="1" ht="181.5" customHeight="1" x14ac:dyDescent="0.25">
      <c r="A25" s="115">
        <v>2016</v>
      </c>
      <c r="B25" s="115" t="s">
        <v>331</v>
      </c>
      <c r="C25" s="115">
        <v>4</v>
      </c>
      <c r="D25" s="116" t="s">
        <v>105</v>
      </c>
      <c r="E25" s="116" t="s">
        <v>103</v>
      </c>
      <c r="F25" s="116" t="s">
        <v>93</v>
      </c>
      <c r="G25" s="116" t="s">
        <v>94</v>
      </c>
      <c r="H25" s="117" t="s">
        <v>95</v>
      </c>
      <c r="I25" s="115">
        <v>1</v>
      </c>
      <c r="J25" s="118">
        <v>42795</v>
      </c>
      <c r="K25" s="118">
        <v>43100</v>
      </c>
      <c r="L25" s="115">
        <v>1</v>
      </c>
      <c r="M25" s="119">
        <v>1</v>
      </c>
      <c r="N25" s="116" t="s">
        <v>32</v>
      </c>
    </row>
    <row r="26" spans="1:14" s="114" customFormat="1" ht="181.5" customHeight="1" x14ac:dyDescent="0.25">
      <c r="A26" s="109">
        <v>2016</v>
      </c>
      <c r="B26" s="109" t="s">
        <v>331</v>
      </c>
      <c r="C26" s="109">
        <v>4</v>
      </c>
      <c r="D26" s="110" t="s">
        <v>102</v>
      </c>
      <c r="E26" s="110" t="s">
        <v>103</v>
      </c>
      <c r="F26" s="110" t="s">
        <v>106</v>
      </c>
      <c r="G26" s="110" t="s">
        <v>107</v>
      </c>
      <c r="H26" s="111" t="s">
        <v>108</v>
      </c>
      <c r="I26" s="109">
        <v>1</v>
      </c>
      <c r="J26" s="112">
        <v>42795</v>
      </c>
      <c r="K26" s="112">
        <v>43100</v>
      </c>
      <c r="L26" s="109">
        <v>1</v>
      </c>
      <c r="M26" s="113">
        <v>1</v>
      </c>
      <c r="N26" s="110" t="s">
        <v>32</v>
      </c>
    </row>
    <row r="27" spans="1:14" s="114" customFormat="1" ht="181.5" customHeight="1" x14ac:dyDescent="0.25">
      <c r="A27" s="115">
        <v>2016</v>
      </c>
      <c r="B27" s="115" t="s">
        <v>331</v>
      </c>
      <c r="C27" s="115">
        <v>6</v>
      </c>
      <c r="D27" s="116" t="s">
        <v>114</v>
      </c>
      <c r="E27" s="116" t="s">
        <v>115</v>
      </c>
      <c r="F27" s="116" t="s">
        <v>104</v>
      </c>
      <c r="G27" s="116" t="s">
        <v>43</v>
      </c>
      <c r="H27" s="117" t="s">
        <v>28</v>
      </c>
      <c r="I27" s="115">
        <v>2</v>
      </c>
      <c r="J27" s="118">
        <v>42795</v>
      </c>
      <c r="K27" s="118">
        <v>42916</v>
      </c>
      <c r="L27" s="115">
        <v>2</v>
      </c>
      <c r="M27" s="119">
        <v>1</v>
      </c>
      <c r="N27" s="116" t="s">
        <v>32</v>
      </c>
    </row>
    <row r="28" spans="1:14" s="114" customFormat="1" ht="181.5" customHeight="1" x14ac:dyDescent="0.25">
      <c r="A28" s="109">
        <v>2016</v>
      </c>
      <c r="B28" s="109" t="s">
        <v>331</v>
      </c>
      <c r="C28" s="109">
        <v>6</v>
      </c>
      <c r="D28" s="110" t="s">
        <v>114</v>
      </c>
      <c r="E28" s="110" t="s">
        <v>115</v>
      </c>
      <c r="F28" s="110" t="s">
        <v>93</v>
      </c>
      <c r="G28" s="110" t="s">
        <v>94</v>
      </c>
      <c r="H28" s="111" t="s">
        <v>95</v>
      </c>
      <c r="I28" s="109">
        <v>1</v>
      </c>
      <c r="J28" s="112">
        <v>42795</v>
      </c>
      <c r="K28" s="112">
        <v>43100</v>
      </c>
      <c r="L28" s="109">
        <v>1</v>
      </c>
      <c r="M28" s="113">
        <v>1</v>
      </c>
      <c r="N28" s="110" t="s">
        <v>32</v>
      </c>
    </row>
    <row r="29" spans="1:14" s="114" customFormat="1" ht="181.5" customHeight="1" x14ac:dyDescent="0.25">
      <c r="A29" s="115">
        <v>2016</v>
      </c>
      <c r="B29" s="115" t="s">
        <v>331</v>
      </c>
      <c r="C29" s="115">
        <v>7</v>
      </c>
      <c r="D29" s="116" t="s">
        <v>116</v>
      </c>
      <c r="E29" s="116" t="s">
        <v>117</v>
      </c>
      <c r="F29" s="116" t="s">
        <v>91</v>
      </c>
      <c r="G29" s="116" t="s">
        <v>84</v>
      </c>
      <c r="H29" s="117" t="s">
        <v>85</v>
      </c>
      <c r="I29" s="115">
        <v>1</v>
      </c>
      <c r="J29" s="118">
        <v>42795</v>
      </c>
      <c r="K29" s="118">
        <v>43100</v>
      </c>
      <c r="L29" s="115">
        <v>1</v>
      </c>
      <c r="M29" s="119">
        <v>1</v>
      </c>
      <c r="N29" s="116" t="s">
        <v>32</v>
      </c>
    </row>
    <row r="30" spans="1:14" s="114" customFormat="1" ht="181.5" customHeight="1" x14ac:dyDescent="0.25">
      <c r="A30" s="109">
        <v>2016</v>
      </c>
      <c r="B30" s="109" t="s">
        <v>331</v>
      </c>
      <c r="C30" s="109">
        <v>7</v>
      </c>
      <c r="D30" s="110" t="s">
        <v>116</v>
      </c>
      <c r="E30" s="110" t="s">
        <v>117</v>
      </c>
      <c r="F30" s="110" t="s">
        <v>93</v>
      </c>
      <c r="G30" s="110" t="s">
        <v>94</v>
      </c>
      <c r="H30" s="111" t="s">
        <v>95</v>
      </c>
      <c r="I30" s="109">
        <v>1</v>
      </c>
      <c r="J30" s="112">
        <v>42795</v>
      </c>
      <c r="K30" s="112">
        <v>43100</v>
      </c>
      <c r="L30" s="109">
        <v>1</v>
      </c>
      <c r="M30" s="113">
        <v>1</v>
      </c>
      <c r="N30" s="110" t="s">
        <v>32</v>
      </c>
    </row>
    <row r="31" spans="1:14" s="114" customFormat="1" ht="181.5" customHeight="1" x14ac:dyDescent="0.25">
      <c r="A31" s="115">
        <v>2016</v>
      </c>
      <c r="B31" s="115" t="s">
        <v>331</v>
      </c>
      <c r="C31" s="115">
        <v>8</v>
      </c>
      <c r="D31" s="116" t="s">
        <v>118</v>
      </c>
      <c r="E31" s="116" t="s">
        <v>119</v>
      </c>
      <c r="F31" s="116" t="s">
        <v>91</v>
      </c>
      <c r="G31" s="116" t="s">
        <v>84</v>
      </c>
      <c r="H31" s="117" t="s">
        <v>85</v>
      </c>
      <c r="I31" s="115">
        <v>1</v>
      </c>
      <c r="J31" s="118">
        <v>42795</v>
      </c>
      <c r="K31" s="118">
        <v>43100</v>
      </c>
      <c r="L31" s="115">
        <v>1</v>
      </c>
      <c r="M31" s="119">
        <v>1</v>
      </c>
      <c r="N31" s="116" t="s">
        <v>32</v>
      </c>
    </row>
    <row r="32" spans="1:14" s="114" customFormat="1" ht="181.5" customHeight="1" x14ac:dyDescent="0.25">
      <c r="A32" s="109">
        <v>2016</v>
      </c>
      <c r="B32" s="109" t="s">
        <v>331</v>
      </c>
      <c r="C32" s="109">
        <v>8</v>
      </c>
      <c r="D32" s="110" t="s">
        <v>118</v>
      </c>
      <c r="E32" s="110" t="s">
        <v>119</v>
      </c>
      <c r="F32" s="110" t="s">
        <v>93</v>
      </c>
      <c r="G32" s="110" t="s">
        <v>94</v>
      </c>
      <c r="H32" s="111" t="s">
        <v>95</v>
      </c>
      <c r="I32" s="109">
        <v>1</v>
      </c>
      <c r="J32" s="112">
        <v>42795</v>
      </c>
      <c r="K32" s="112">
        <v>43100</v>
      </c>
      <c r="L32" s="109">
        <v>1</v>
      </c>
      <c r="M32" s="113">
        <v>1</v>
      </c>
      <c r="N32" s="110" t="s">
        <v>32</v>
      </c>
    </row>
    <row r="33" spans="1:14" s="114" customFormat="1" ht="181.5" customHeight="1" x14ac:dyDescent="0.25">
      <c r="A33" s="115">
        <v>2016</v>
      </c>
      <c r="B33" s="115" t="s">
        <v>331</v>
      </c>
      <c r="C33" s="115">
        <v>9</v>
      </c>
      <c r="D33" s="116" t="s">
        <v>120</v>
      </c>
      <c r="E33" s="116" t="s">
        <v>121</v>
      </c>
      <c r="F33" s="116" t="s">
        <v>59</v>
      </c>
      <c r="G33" s="116" t="s">
        <v>123</v>
      </c>
      <c r="H33" s="117" t="s">
        <v>20</v>
      </c>
      <c r="I33" s="115">
        <v>1</v>
      </c>
      <c r="J33" s="118">
        <v>42795</v>
      </c>
      <c r="K33" s="118">
        <v>43070</v>
      </c>
      <c r="L33" s="115">
        <v>0</v>
      </c>
      <c r="M33" s="119">
        <v>0</v>
      </c>
      <c r="N33" s="116" t="s">
        <v>368</v>
      </c>
    </row>
    <row r="34" spans="1:14" s="114" customFormat="1" ht="181.5" customHeight="1" x14ac:dyDescent="0.25">
      <c r="A34" s="109">
        <v>2016</v>
      </c>
      <c r="B34" s="109" t="s">
        <v>331</v>
      </c>
      <c r="C34" s="109">
        <v>9</v>
      </c>
      <c r="D34" s="110" t="s">
        <v>120</v>
      </c>
      <c r="E34" s="110" t="s">
        <v>121</v>
      </c>
      <c r="F34" s="110" t="s">
        <v>91</v>
      </c>
      <c r="G34" s="110" t="s">
        <v>124</v>
      </c>
      <c r="H34" s="111" t="s">
        <v>85</v>
      </c>
      <c r="I34" s="109">
        <v>1</v>
      </c>
      <c r="J34" s="112">
        <v>42795</v>
      </c>
      <c r="K34" s="112">
        <v>43100</v>
      </c>
      <c r="L34" s="109">
        <v>1</v>
      </c>
      <c r="M34" s="113">
        <v>1</v>
      </c>
      <c r="N34" s="110" t="s">
        <v>368</v>
      </c>
    </row>
    <row r="35" spans="1:14" s="114" customFormat="1" ht="181.5" customHeight="1" x14ac:dyDescent="0.25">
      <c r="A35" s="115">
        <v>2016</v>
      </c>
      <c r="B35" s="115" t="s">
        <v>331</v>
      </c>
      <c r="C35" s="115">
        <v>11</v>
      </c>
      <c r="D35" s="116" t="s">
        <v>125</v>
      </c>
      <c r="E35" s="116" t="s">
        <v>126</v>
      </c>
      <c r="F35" s="116" t="s">
        <v>127</v>
      </c>
      <c r="G35" s="116" t="s">
        <v>128</v>
      </c>
      <c r="H35" s="117" t="s">
        <v>20</v>
      </c>
      <c r="I35" s="115">
        <v>1</v>
      </c>
      <c r="J35" s="118">
        <v>42795</v>
      </c>
      <c r="K35" s="118">
        <v>43100</v>
      </c>
      <c r="L35" s="115">
        <v>1</v>
      </c>
      <c r="M35" s="119">
        <v>1</v>
      </c>
      <c r="N35" s="116" t="s">
        <v>32</v>
      </c>
    </row>
    <row r="36" spans="1:14" s="114" customFormat="1" ht="181.5" customHeight="1" x14ac:dyDescent="0.25">
      <c r="A36" s="109">
        <v>2016</v>
      </c>
      <c r="B36" s="109" t="s">
        <v>331</v>
      </c>
      <c r="C36" s="109">
        <v>12</v>
      </c>
      <c r="D36" s="110" t="s">
        <v>129</v>
      </c>
      <c r="E36" s="110" t="s">
        <v>130</v>
      </c>
      <c r="F36" s="110" t="s">
        <v>127</v>
      </c>
      <c r="G36" s="110" t="s">
        <v>128</v>
      </c>
      <c r="H36" s="111" t="s">
        <v>20</v>
      </c>
      <c r="I36" s="109">
        <v>1</v>
      </c>
      <c r="J36" s="112">
        <v>42795</v>
      </c>
      <c r="K36" s="112">
        <v>43100</v>
      </c>
      <c r="L36" s="109">
        <v>1</v>
      </c>
      <c r="M36" s="113">
        <v>1</v>
      </c>
      <c r="N36" s="110" t="s">
        <v>32</v>
      </c>
    </row>
    <row r="37" spans="1:14" s="114" customFormat="1" ht="181.5" customHeight="1" x14ac:dyDescent="0.25">
      <c r="A37" s="115">
        <v>2016</v>
      </c>
      <c r="B37" s="115" t="s">
        <v>331</v>
      </c>
      <c r="C37" s="115">
        <v>14</v>
      </c>
      <c r="D37" s="116" t="s">
        <v>131</v>
      </c>
      <c r="E37" s="116" t="s">
        <v>132</v>
      </c>
      <c r="F37" s="116" t="s">
        <v>127</v>
      </c>
      <c r="G37" s="116" t="s">
        <v>128</v>
      </c>
      <c r="H37" s="117" t="s">
        <v>20</v>
      </c>
      <c r="I37" s="115">
        <v>1</v>
      </c>
      <c r="J37" s="118">
        <v>42795</v>
      </c>
      <c r="K37" s="118">
        <v>43100</v>
      </c>
      <c r="L37" s="115">
        <v>1</v>
      </c>
      <c r="M37" s="119">
        <v>1</v>
      </c>
      <c r="N37" s="116" t="s">
        <v>32</v>
      </c>
    </row>
    <row r="38" spans="1:14" s="114" customFormat="1" ht="181.5" customHeight="1" x14ac:dyDescent="0.25">
      <c r="A38" s="109">
        <v>2016</v>
      </c>
      <c r="B38" s="109" t="s">
        <v>331</v>
      </c>
      <c r="C38" s="109">
        <v>15</v>
      </c>
      <c r="D38" s="110" t="s">
        <v>133</v>
      </c>
      <c r="E38" s="110" t="s">
        <v>134</v>
      </c>
      <c r="F38" s="110" t="s">
        <v>104</v>
      </c>
      <c r="G38" s="110" t="s">
        <v>43</v>
      </c>
      <c r="H38" s="111" t="s">
        <v>28</v>
      </c>
      <c r="I38" s="109">
        <v>2</v>
      </c>
      <c r="J38" s="112">
        <v>42795</v>
      </c>
      <c r="K38" s="112">
        <v>42916</v>
      </c>
      <c r="L38" s="109">
        <v>2</v>
      </c>
      <c r="M38" s="113">
        <v>1</v>
      </c>
      <c r="N38" s="110" t="s">
        <v>32</v>
      </c>
    </row>
    <row r="39" spans="1:14" s="114" customFormat="1" ht="181.5" customHeight="1" x14ac:dyDescent="0.25">
      <c r="A39" s="115">
        <v>2016</v>
      </c>
      <c r="B39" s="115" t="s">
        <v>331</v>
      </c>
      <c r="C39" s="115">
        <v>15</v>
      </c>
      <c r="D39" s="116" t="s">
        <v>133</v>
      </c>
      <c r="E39" s="116" t="s">
        <v>134</v>
      </c>
      <c r="F39" s="116" t="s">
        <v>91</v>
      </c>
      <c r="G39" s="116" t="s">
        <v>124</v>
      </c>
      <c r="H39" s="117" t="s">
        <v>85</v>
      </c>
      <c r="I39" s="115">
        <v>1</v>
      </c>
      <c r="J39" s="118">
        <v>42795</v>
      </c>
      <c r="K39" s="118">
        <v>43100</v>
      </c>
      <c r="L39" s="115">
        <v>1</v>
      </c>
      <c r="M39" s="119">
        <v>1</v>
      </c>
      <c r="N39" s="116" t="s">
        <v>32</v>
      </c>
    </row>
    <row r="40" spans="1:14" s="114" customFormat="1" ht="181.5" customHeight="1" x14ac:dyDescent="0.25">
      <c r="A40" s="109">
        <v>2016</v>
      </c>
      <c r="B40" s="109" t="s">
        <v>331</v>
      </c>
      <c r="C40" s="109">
        <v>15</v>
      </c>
      <c r="D40" s="110" t="s">
        <v>133</v>
      </c>
      <c r="E40" s="110" t="s">
        <v>134</v>
      </c>
      <c r="F40" s="110" t="s">
        <v>135</v>
      </c>
      <c r="G40" s="110" t="s">
        <v>136</v>
      </c>
      <c r="H40" s="111" t="s">
        <v>95</v>
      </c>
      <c r="I40" s="109">
        <v>1</v>
      </c>
      <c r="J40" s="112">
        <v>42795</v>
      </c>
      <c r="K40" s="112">
        <v>43070</v>
      </c>
      <c r="L40" s="109">
        <v>1</v>
      </c>
      <c r="M40" s="113">
        <v>1</v>
      </c>
      <c r="N40" s="110" t="s">
        <v>32</v>
      </c>
    </row>
    <row r="41" spans="1:14" s="114" customFormat="1" ht="181.5" customHeight="1" x14ac:dyDescent="0.25">
      <c r="A41" s="115">
        <v>2016</v>
      </c>
      <c r="B41" s="115" t="s">
        <v>331</v>
      </c>
      <c r="C41" s="115">
        <v>16</v>
      </c>
      <c r="D41" s="116" t="s">
        <v>137</v>
      </c>
      <c r="E41" s="116" t="s">
        <v>138</v>
      </c>
      <c r="F41" s="116" t="s">
        <v>139</v>
      </c>
      <c r="G41" s="116" t="s">
        <v>140</v>
      </c>
      <c r="H41" s="117" t="s">
        <v>141</v>
      </c>
      <c r="I41" s="115">
        <v>1</v>
      </c>
      <c r="J41" s="118">
        <v>42795</v>
      </c>
      <c r="K41" s="118">
        <v>43070</v>
      </c>
      <c r="L41" s="115">
        <v>1</v>
      </c>
      <c r="M41" s="119">
        <v>1</v>
      </c>
      <c r="N41" s="116" t="s">
        <v>32</v>
      </c>
    </row>
    <row r="42" spans="1:14" s="114" customFormat="1" ht="181.5" customHeight="1" x14ac:dyDescent="0.25">
      <c r="A42" s="109">
        <v>2016</v>
      </c>
      <c r="B42" s="109" t="s">
        <v>331</v>
      </c>
      <c r="C42" s="109">
        <v>17</v>
      </c>
      <c r="D42" s="110" t="s">
        <v>142</v>
      </c>
      <c r="E42" s="110" t="s">
        <v>143</v>
      </c>
      <c r="F42" s="110" t="s">
        <v>104</v>
      </c>
      <c r="G42" s="110" t="s">
        <v>43</v>
      </c>
      <c r="H42" s="111" t="s">
        <v>28</v>
      </c>
      <c r="I42" s="109">
        <v>2</v>
      </c>
      <c r="J42" s="112">
        <v>42795</v>
      </c>
      <c r="K42" s="112">
        <v>42916</v>
      </c>
      <c r="L42" s="109">
        <v>2</v>
      </c>
      <c r="M42" s="113">
        <v>1</v>
      </c>
      <c r="N42" s="110" t="s">
        <v>32</v>
      </c>
    </row>
    <row r="43" spans="1:14" s="114" customFormat="1" ht="181.5" customHeight="1" x14ac:dyDescent="0.25">
      <c r="A43" s="115">
        <v>2016</v>
      </c>
      <c r="B43" s="115" t="s">
        <v>331</v>
      </c>
      <c r="C43" s="115">
        <v>17</v>
      </c>
      <c r="D43" s="116" t="s">
        <v>142</v>
      </c>
      <c r="E43" s="116" t="s">
        <v>143</v>
      </c>
      <c r="F43" s="116" t="s">
        <v>93</v>
      </c>
      <c r="G43" s="116" t="s">
        <v>94</v>
      </c>
      <c r="H43" s="117" t="s">
        <v>95</v>
      </c>
      <c r="I43" s="115">
        <v>1</v>
      </c>
      <c r="J43" s="118">
        <v>42795</v>
      </c>
      <c r="K43" s="118">
        <v>43100</v>
      </c>
      <c r="L43" s="115">
        <v>1</v>
      </c>
      <c r="M43" s="119">
        <v>1</v>
      </c>
      <c r="N43" s="116" t="s">
        <v>32</v>
      </c>
    </row>
    <row r="44" spans="1:14" s="114" customFormat="1" ht="181.5" customHeight="1" x14ac:dyDescent="0.25">
      <c r="A44" s="109">
        <v>2016</v>
      </c>
      <c r="B44" s="109" t="s">
        <v>331</v>
      </c>
      <c r="C44" s="109">
        <v>18</v>
      </c>
      <c r="D44" s="110" t="s">
        <v>144</v>
      </c>
      <c r="E44" s="110" t="s">
        <v>145</v>
      </c>
      <c r="F44" s="110" t="s">
        <v>91</v>
      </c>
      <c r="G44" s="110" t="s">
        <v>101</v>
      </c>
      <c r="H44" s="111" t="s">
        <v>85</v>
      </c>
      <c r="I44" s="109">
        <v>1</v>
      </c>
      <c r="J44" s="112">
        <v>42795</v>
      </c>
      <c r="K44" s="112">
        <v>43100</v>
      </c>
      <c r="L44" s="109">
        <v>1</v>
      </c>
      <c r="M44" s="113">
        <v>1</v>
      </c>
      <c r="N44" s="110" t="s">
        <v>32</v>
      </c>
    </row>
    <row r="45" spans="1:14" s="114" customFormat="1" ht="181.5" customHeight="1" x14ac:dyDescent="0.25">
      <c r="A45" s="115">
        <v>2016</v>
      </c>
      <c r="B45" s="115" t="s">
        <v>331</v>
      </c>
      <c r="C45" s="115">
        <v>18</v>
      </c>
      <c r="D45" s="116" t="s">
        <v>144</v>
      </c>
      <c r="E45" s="116" t="s">
        <v>145</v>
      </c>
      <c r="F45" s="116" t="s">
        <v>93</v>
      </c>
      <c r="G45" s="116" t="s">
        <v>94</v>
      </c>
      <c r="H45" s="117" t="s">
        <v>95</v>
      </c>
      <c r="I45" s="115">
        <v>1</v>
      </c>
      <c r="J45" s="118">
        <v>42795</v>
      </c>
      <c r="K45" s="118">
        <v>43100</v>
      </c>
      <c r="L45" s="115">
        <v>1</v>
      </c>
      <c r="M45" s="119">
        <v>1</v>
      </c>
      <c r="N45" s="116" t="s">
        <v>32</v>
      </c>
    </row>
    <row r="46" spans="1:14" s="114" customFormat="1" ht="181.5" customHeight="1" x14ac:dyDescent="0.25">
      <c r="A46" s="109">
        <v>2016</v>
      </c>
      <c r="B46" s="109" t="s">
        <v>331</v>
      </c>
      <c r="C46" s="109">
        <v>20</v>
      </c>
      <c r="D46" s="110" t="s">
        <v>146</v>
      </c>
      <c r="E46" s="110" t="s">
        <v>147</v>
      </c>
      <c r="F46" s="110" t="s">
        <v>104</v>
      </c>
      <c r="G46" s="110" t="s">
        <v>43</v>
      </c>
      <c r="H46" s="111" t="s">
        <v>113</v>
      </c>
      <c r="I46" s="109">
        <v>2</v>
      </c>
      <c r="J46" s="112">
        <v>42795</v>
      </c>
      <c r="K46" s="112">
        <v>42916</v>
      </c>
      <c r="L46" s="109">
        <v>2</v>
      </c>
      <c r="M46" s="113">
        <v>1</v>
      </c>
      <c r="N46" s="110" t="s">
        <v>32</v>
      </c>
    </row>
    <row r="47" spans="1:14" s="114" customFormat="1" ht="181.5" customHeight="1" x14ac:dyDescent="0.25">
      <c r="A47" s="115">
        <v>2016</v>
      </c>
      <c r="B47" s="115" t="s">
        <v>331</v>
      </c>
      <c r="C47" s="115">
        <v>20</v>
      </c>
      <c r="D47" s="116" t="s">
        <v>146</v>
      </c>
      <c r="E47" s="116" t="s">
        <v>148</v>
      </c>
      <c r="F47" s="116" t="s">
        <v>111</v>
      </c>
      <c r="G47" s="116" t="s">
        <v>112</v>
      </c>
      <c r="H47" s="117" t="s">
        <v>113</v>
      </c>
      <c r="I47" s="115">
        <v>1</v>
      </c>
      <c r="J47" s="118">
        <v>42795</v>
      </c>
      <c r="K47" s="118">
        <v>43070</v>
      </c>
      <c r="L47" s="115">
        <v>1</v>
      </c>
      <c r="M47" s="119">
        <v>1</v>
      </c>
      <c r="N47" s="116" t="s">
        <v>32</v>
      </c>
    </row>
    <row r="48" spans="1:14" s="114" customFormat="1" ht="181.5" customHeight="1" x14ac:dyDescent="0.25">
      <c r="A48" s="109">
        <v>2016</v>
      </c>
      <c r="B48" s="109" t="s">
        <v>331</v>
      </c>
      <c r="C48" s="109">
        <v>20</v>
      </c>
      <c r="D48" s="110" t="s">
        <v>146</v>
      </c>
      <c r="E48" s="110" t="s">
        <v>147</v>
      </c>
      <c r="F48" s="110" t="s">
        <v>93</v>
      </c>
      <c r="G48" s="110" t="s">
        <v>94</v>
      </c>
      <c r="H48" s="111" t="s">
        <v>95</v>
      </c>
      <c r="I48" s="109">
        <v>1</v>
      </c>
      <c r="J48" s="112">
        <v>42795</v>
      </c>
      <c r="K48" s="112">
        <v>43100</v>
      </c>
      <c r="L48" s="109">
        <v>1</v>
      </c>
      <c r="M48" s="113">
        <v>1</v>
      </c>
      <c r="N48" s="110" t="s">
        <v>32</v>
      </c>
    </row>
    <row r="49" spans="1:19" s="114" customFormat="1" ht="181.5" customHeight="1" x14ac:dyDescent="0.25">
      <c r="A49" s="115">
        <v>2016</v>
      </c>
      <c r="B49" s="115" t="s">
        <v>331</v>
      </c>
      <c r="C49" s="115">
        <v>23</v>
      </c>
      <c r="D49" s="116" t="s">
        <v>149</v>
      </c>
      <c r="E49" s="116" t="s">
        <v>150</v>
      </c>
      <c r="F49" s="116" t="s">
        <v>151</v>
      </c>
      <c r="G49" s="116" t="s">
        <v>152</v>
      </c>
      <c r="H49" s="117" t="s">
        <v>28</v>
      </c>
      <c r="I49" s="115">
        <v>1</v>
      </c>
      <c r="J49" s="118">
        <v>42795</v>
      </c>
      <c r="K49" s="118">
        <v>42916</v>
      </c>
      <c r="L49" s="115">
        <v>1</v>
      </c>
      <c r="M49" s="119">
        <v>1</v>
      </c>
      <c r="N49" s="116" t="s">
        <v>32</v>
      </c>
    </row>
    <row r="50" spans="1:19" s="114" customFormat="1" ht="181.5" customHeight="1" x14ac:dyDescent="0.25">
      <c r="A50" s="109">
        <v>2016</v>
      </c>
      <c r="B50" s="109" t="s">
        <v>331</v>
      </c>
      <c r="C50" s="109">
        <v>23</v>
      </c>
      <c r="D50" s="110" t="s">
        <v>149</v>
      </c>
      <c r="E50" s="110" t="s">
        <v>150</v>
      </c>
      <c r="F50" s="110" t="s">
        <v>93</v>
      </c>
      <c r="G50" s="110" t="s">
        <v>94</v>
      </c>
      <c r="H50" s="111" t="s">
        <v>95</v>
      </c>
      <c r="I50" s="109">
        <v>1</v>
      </c>
      <c r="J50" s="112">
        <v>42795</v>
      </c>
      <c r="K50" s="112">
        <v>43100</v>
      </c>
      <c r="L50" s="109">
        <v>1</v>
      </c>
      <c r="M50" s="113">
        <v>1</v>
      </c>
      <c r="N50" s="110" t="s">
        <v>32</v>
      </c>
    </row>
    <row r="51" spans="1:19" s="114" customFormat="1" ht="181.5" customHeight="1" x14ac:dyDescent="0.25">
      <c r="A51" s="115">
        <v>2016</v>
      </c>
      <c r="B51" s="115" t="s">
        <v>331</v>
      </c>
      <c r="C51" s="115">
        <v>28</v>
      </c>
      <c r="D51" s="116" t="s">
        <v>160</v>
      </c>
      <c r="E51" s="116" t="s">
        <v>161</v>
      </c>
      <c r="F51" s="116" t="s">
        <v>162</v>
      </c>
      <c r="G51" s="116" t="s">
        <v>163</v>
      </c>
      <c r="H51" s="117" t="s">
        <v>20</v>
      </c>
      <c r="I51" s="115">
        <v>1</v>
      </c>
      <c r="J51" s="118">
        <v>42795</v>
      </c>
      <c r="K51" s="118">
        <v>43100</v>
      </c>
      <c r="L51" s="115">
        <v>1</v>
      </c>
      <c r="M51" s="119">
        <v>1</v>
      </c>
      <c r="N51" s="116" t="s">
        <v>32</v>
      </c>
    </row>
    <row r="52" spans="1:19" s="114" customFormat="1" ht="181.5" customHeight="1" x14ac:dyDescent="0.25">
      <c r="A52" s="109">
        <v>2016</v>
      </c>
      <c r="B52" s="109" t="s">
        <v>331</v>
      </c>
      <c r="C52" s="109">
        <v>28</v>
      </c>
      <c r="D52" s="110" t="s">
        <v>164</v>
      </c>
      <c r="E52" s="110" t="s">
        <v>161</v>
      </c>
      <c r="F52" s="110" t="s">
        <v>165</v>
      </c>
      <c r="G52" s="110" t="s">
        <v>166</v>
      </c>
      <c r="H52" s="111" t="s">
        <v>28</v>
      </c>
      <c r="I52" s="109">
        <v>1</v>
      </c>
      <c r="J52" s="112">
        <v>42795</v>
      </c>
      <c r="K52" s="112">
        <v>42916</v>
      </c>
      <c r="L52" s="109">
        <v>1</v>
      </c>
      <c r="M52" s="113">
        <v>1</v>
      </c>
      <c r="N52" s="110" t="s">
        <v>32</v>
      </c>
    </row>
    <row r="53" spans="1:19" s="114" customFormat="1" ht="181.5" customHeight="1" x14ac:dyDescent="0.25">
      <c r="A53" s="115">
        <v>2016</v>
      </c>
      <c r="B53" s="115" t="s">
        <v>331</v>
      </c>
      <c r="C53" s="115">
        <v>31</v>
      </c>
      <c r="D53" s="116" t="s">
        <v>167</v>
      </c>
      <c r="E53" s="116" t="s">
        <v>168</v>
      </c>
      <c r="F53" s="116" t="s">
        <v>151</v>
      </c>
      <c r="G53" s="116" t="s">
        <v>152</v>
      </c>
      <c r="H53" s="117" t="s">
        <v>28</v>
      </c>
      <c r="I53" s="115">
        <v>1</v>
      </c>
      <c r="J53" s="118">
        <v>42795</v>
      </c>
      <c r="K53" s="118">
        <v>42916</v>
      </c>
      <c r="L53" s="115">
        <v>1</v>
      </c>
      <c r="M53" s="119">
        <v>1</v>
      </c>
      <c r="N53" s="116" t="s">
        <v>32</v>
      </c>
    </row>
    <row r="54" spans="1:19" s="114" customFormat="1" ht="181.5" customHeight="1" x14ac:dyDescent="0.25">
      <c r="A54" s="109">
        <v>2016</v>
      </c>
      <c r="B54" s="109" t="s">
        <v>331</v>
      </c>
      <c r="C54" s="109">
        <v>31</v>
      </c>
      <c r="D54" s="110" t="s">
        <v>169</v>
      </c>
      <c r="E54" s="110" t="s">
        <v>168</v>
      </c>
      <c r="F54" s="110" t="s">
        <v>93</v>
      </c>
      <c r="G54" s="110" t="s">
        <v>94</v>
      </c>
      <c r="H54" s="111" t="s">
        <v>95</v>
      </c>
      <c r="I54" s="109">
        <v>1</v>
      </c>
      <c r="J54" s="112">
        <v>42795</v>
      </c>
      <c r="K54" s="112">
        <v>43100</v>
      </c>
      <c r="L54" s="109">
        <v>1</v>
      </c>
      <c r="M54" s="113">
        <v>1</v>
      </c>
      <c r="N54" s="110" t="s">
        <v>32</v>
      </c>
    </row>
    <row r="55" spans="1:19" s="114" customFormat="1" ht="181.5" customHeight="1" x14ac:dyDescent="0.25">
      <c r="A55" s="115">
        <v>2016</v>
      </c>
      <c r="B55" s="115" t="s">
        <v>331</v>
      </c>
      <c r="C55" s="115">
        <v>32</v>
      </c>
      <c r="D55" s="116" t="s">
        <v>170</v>
      </c>
      <c r="E55" s="116" t="s">
        <v>171</v>
      </c>
      <c r="F55" s="116" t="s">
        <v>172</v>
      </c>
      <c r="G55" s="116" t="s">
        <v>173</v>
      </c>
      <c r="H55" s="117" t="s">
        <v>174</v>
      </c>
      <c r="I55" s="115">
        <v>1</v>
      </c>
      <c r="J55" s="118">
        <v>42795</v>
      </c>
      <c r="K55" s="118">
        <v>43100</v>
      </c>
      <c r="L55" s="115">
        <v>1</v>
      </c>
      <c r="M55" s="119">
        <v>1</v>
      </c>
      <c r="N55" s="116" t="s">
        <v>32</v>
      </c>
    </row>
    <row r="56" spans="1:19" s="114" customFormat="1" ht="181.5" customHeight="1" x14ac:dyDescent="0.25">
      <c r="A56" s="109">
        <v>2016</v>
      </c>
      <c r="B56" s="109" t="s">
        <v>331</v>
      </c>
      <c r="C56" s="109">
        <v>32</v>
      </c>
      <c r="D56" s="110" t="s">
        <v>170</v>
      </c>
      <c r="E56" s="110" t="s">
        <v>171</v>
      </c>
      <c r="F56" s="110" t="s">
        <v>151</v>
      </c>
      <c r="G56" s="110" t="s">
        <v>152</v>
      </c>
      <c r="H56" s="111" t="s">
        <v>28</v>
      </c>
      <c r="I56" s="109">
        <v>1</v>
      </c>
      <c r="J56" s="112">
        <v>42795</v>
      </c>
      <c r="K56" s="112">
        <v>42916</v>
      </c>
      <c r="L56" s="109">
        <v>1</v>
      </c>
      <c r="M56" s="113">
        <v>1</v>
      </c>
      <c r="N56" s="110" t="s">
        <v>32</v>
      </c>
    </row>
    <row r="57" spans="1:19" s="114" customFormat="1" ht="181.5" customHeight="1" x14ac:dyDescent="0.25">
      <c r="A57" s="115">
        <v>2016</v>
      </c>
      <c r="B57" s="115" t="s">
        <v>331</v>
      </c>
      <c r="C57" s="115">
        <v>32</v>
      </c>
      <c r="D57" s="116" t="s">
        <v>170</v>
      </c>
      <c r="E57" s="116" t="s">
        <v>171</v>
      </c>
      <c r="F57" s="116" t="s">
        <v>93</v>
      </c>
      <c r="G57" s="116" t="s">
        <v>94</v>
      </c>
      <c r="H57" s="117" t="s">
        <v>95</v>
      </c>
      <c r="I57" s="115">
        <v>1</v>
      </c>
      <c r="J57" s="118">
        <v>42795</v>
      </c>
      <c r="K57" s="118">
        <v>43100</v>
      </c>
      <c r="L57" s="115">
        <v>1</v>
      </c>
      <c r="M57" s="119">
        <v>1</v>
      </c>
      <c r="N57" s="116" t="s">
        <v>32</v>
      </c>
    </row>
    <row r="58" spans="1:19" s="114" customFormat="1" ht="181.5" customHeight="1" x14ac:dyDescent="0.25">
      <c r="A58" s="109">
        <v>2016</v>
      </c>
      <c r="B58" s="109" t="s">
        <v>331</v>
      </c>
      <c r="C58" s="109">
        <v>33</v>
      </c>
      <c r="D58" s="110" t="s">
        <v>175</v>
      </c>
      <c r="E58" s="110" t="s">
        <v>176</v>
      </c>
      <c r="F58" s="110" t="s">
        <v>151</v>
      </c>
      <c r="G58" s="110" t="s">
        <v>152</v>
      </c>
      <c r="H58" s="111" t="s">
        <v>28</v>
      </c>
      <c r="I58" s="109">
        <v>1</v>
      </c>
      <c r="J58" s="112">
        <v>42795</v>
      </c>
      <c r="K58" s="112">
        <v>42916</v>
      </c>
      <c r="L58" s="109">
        <v>1</v>
      </c>
      <c r="M58" s="113">
        <v>1</v>
      </c>
      <c r="N58" s="110" t="s">
        <v>32</v>
      </c>
      <c r="O58" s="121"/>
      <c r="P58" s="121"/>
      <c r="Q58" s="121"/>
      <c r="R58" s="121"/>
      <c r="S58" s="121"/>
    </row>
    <row r="59" spans="1:19" s="114" customFormat="1" ht="181.5" customHeight="1" x14ac:dyDescent="0.25">
      <c r="A59" s="115">
        <v>2016</v>
      </c>
      <c r="B59" s="115" t="s">
        <v>331</v>
      </c>
      <c r="C59" s="115">
        <v>33</v>
      </c>
      <c r="D59" s="116" t="s">
        <v>175</v>
      </c>
      <c r="E59" s="116" t="s">
        <v>176</v>
      </c>
      <c r="F59" s="116" t="s">
        <v>93</v>
      </c>
      <c r="G59" s="116" t="s">
        <v>94</v>
      </c>
      <c r="H59" s="117" t="s">
        <v>95</v>
      </c>
      <c r="I59" s="115">
        <v>1</v>
      </c>
      <c r="J59" s="118">
        <v>42795</v>
      </c>
      <c r="K59" s="118">
        <v>43100</v>
      </c>
      <c r="L59" s="115">
        <v>1</v>
      </c>
      <c r="M59" s="119">
        <v>1</v>
      </c>
      <c r="N59" s="116" t="s">
        <v>32</v>
      </c>
    </row>
    <row r="60" spans="1:19" s="114" customFormat="1" ht="181.5" customHeight="1" x14ac:dyDescent="0.25">
      <c r="A60" s="109">
        <v>2016</v>
      </c>
      <c r="B60" s="109" t="s">
        <v>331</v>
      </c>
      <c r="C60" s="109">
        <v>34</v>
      </c>
      <c r="D60" s="110" t="s">
        <v>177</v>
      </c>
      <c r="E60" s="110" t="s">
        <v>178</v>
      </c>
      <c r="F60" s="110" t="s">
        <v>151</v>
      </c>
      <c r="G60" s="110" t="s">
        <v>152</v>
      </c>
      <c r="H60" s="111" t="s">
        <v>28</v>
      </c>
      <c r="I60" s="109">
        <v>1</v>
      </c>
      <c r="J60" s="112">
        <v>42795</v>
      </c>
      <c r="K60" s="112">
        <v>42916</v>
      </c>
      <c r="L60" s="109">
        <v>1</v>
      </c>
      <c r="M60" s="113">
        <v>1</v>
      </c>
      <c r="N60" s="110" t="s">
        <v>32</v>
      </c>
    </row>
    <row r="61" spans="1:19" s="114" customFormat="1" ht="181.5" customHeight="1" x14ac:dyDescent="0.25">
      <c r="A61" s="115">
        <v>2016</v>
      </c>
      <c r="B61" s="115" t="s">
        <v>331</v>
      </c>
      <c r="C61" s="115">
        <v>34</v>
      </c>
      <c r="D61" s="116" t="s">
        <v>177</v>
      </c>
      <c r="E61" s="116" t="s">
        <v>178</v>
      </c>
      <c r="F61" s="116" t="s">
        <v>93</v>
      </c>
      <c r="G61" s="116" t="s">
        <v>94</v>
      </c>
      <c r="H61" s="117" t="s">
        <v>95</v>
      </c>
      <c r="I61" s="115">
        <v>1</v>
      </c>
      <c r="J61" s="118">
        <v>42795</v>
      </c>
      <c r="K61" s="118">
        <v>43100</v>
      </c>
      <c r="L61" s="115">
        <v>1</v>
      </c>
      <c r="M61" s="119">
        <v>1</v>
      </c>
      <c r="N61" s="116" t="s">
        <v>32</v>
      </c>
    </row>
    <row r="62" spans="1:19" s="114" customFormat="1" ht="181.5" customHeight="1" x14ac:dyDescent="0.25">
      <c r="A62" s="109">
        <v>2016</v>
      </c>
      <c r="B62" s="109" t="s">
        <v>331</v>
      </c>
      <c r="C62" s="109">
        <v>35</v>
      </c>
      <c r="D62" s="110" t="s">
        <v>179</v>
      </c>
      <c r="E62" s="110" t="s">
        <v>180</v>
      </c>
      <c r="F62" s="110" t="s">
        <v>181</v>
      </c>
      <c r="G62" s="110" t="s">
        <v>182</v>
      </c>
      <c r="H62" s="111" t="s">
        <v>28</v>
      </c>
      <c r="I62" s="109">
        <v>2</v>
      </c>
      <c r="J62" s="112">
        <v>42795</v>
      </c>
      <c r="K62" s="112">
        <v>42916</v>
      </c>
      <c r="L62" s="109">
        <v>2</v>
      </c>
      <c r="M62" s="113">
        <v>1</v>
      </c>
      <c r="N62" s="110" t="s">
        <v>32</v>
      </c>
    </row>
    <row r="63" spans="1:19" s="114" customFormat="1" ht="181.5" customHeight="1" x14ac:dyDescent="0.25">
      <c r="A63" s="115">
        <v>2016</v>
      </c>
      <c r="B63" s="115" t="s">
        <v>331</v>
      </c>
      <c r="C63" s="115">
        <v>39</v>
      </c>
      <c r="D63" s="116" t="s">
        <v>183</v>
      </c>
      <c r="E63" s="116" t="s">
        <v>184</v>
      </c>
      <c r="F63" s="116" t="s">
        <v>185</v>
      </c>
      <c r="G63" s="116" t="s">
        <v>186</v>
      </c>
      <c r="H63" s="117" t="s">
        <v>174</v>
      </c>
      <c r="I63" s="115">
        <v>1</v>
      </c>
      <c r="J63" s="118">
        <v>42795</v>
      </c>
      <c r="K63" s="118">
        <v>43100</v>
      </c>
      <c r="L63" s="115">
        <v>1</v>
      </c>
      <c r="M63" s="119">
        <v>1</v>
      </c>
      <c r="N63" s="116" t="s">
        <v>369</v>
      </c>
    </row>
    <row r="64" spans="1:19" s="114" customFormat="1" ht="181.5" customHeight="1" x14ac:dyDescent="0.25">
      <c r="A64" s="109">
        <v>2016</v>
      </c>
      <c r="B64" s="109" t="s">
        <v>331</v>
      </c>
      <c r="C64" s="109">
        <v>39</v>
      </c>
      <c r="D64" s="110" t="s">
        <v>183</v>
      </c>
      <c r="E64" s="110" t="s">
        <v>184</v>
      </c>
      <c r="F64" s="110" t="s">
        <v>98</v>
      </c>
      <c r="G64" s="110" t="s">
        <v>99</v>
      </c>
      <c r="H64" s="111" t="s">
        <v>20</v>
      </c>
      <c r="I64" s="109">
        <v>1</v>
      </c>
      <c r="J64" s="112">
        <v>42795</v>
      </c>
      <c r="K64" s="112">
        <v>43070</v>
      </c>
      <c r="L64" s="109">
        <v>0</v>
      </c>
      <c r="M64" s="113">
        <v>0</v>
      </c>
      <c r="N64" s="110" t="s">
        <v>369</v>
      </c>
    </row>
    <row r="65" spans="1:14" s="114" customFormat="1" ht="181.5" customHeight="1" x14ac:dyDescent="0.25">
      <c r="A65" s="115">
        <v>2016</v>
      </c>
      <c r="B65" s="115" t="s">
        <v>331</v>
      </c>
      <c r="C65" s="115">
        <v>40</v>
      </c>
      <c r="D65" s="116" t="s">
        <v>187</v>
      </c>
      <c r="E65" s="116" t="s">
        <v>188</v>
      </c>
      <c r="F65" s="116" t="s">
        <v>189</v>
      </c>
      <c r="G65" s="116" t="s">
        <v>190</v>
      </c>
      <c r="H65" s="117" t="s">
        <v>191</v>
      </c>
      <c r="I65" s="115">
        <v>1</v>
      </c>
      <c r="J65" s="118">
        <v>42795</v>
      </c>
      <c r="K65" s="118">
        <v>43100</v>
      </c>
      <c r="L65" s="115">
        <v>1</v>
      </c>
      <c r="M65" s="119">
        <v>1</v>
      </c>
      <c r="N65" s="116" t="s">
        <v>32</v>
      </c>
    </row>
    <row r="66" spans="1:14" s="114" customFormat="1" ht="181.5" customHeight="1" x14ac:dyDescent="0.25">
      <c r="A66" s="109">
        <v>2016</v>
      </c>
      <c r="B66" s="109" t="s">
        <v>331</v>
      </c>
      <c r="C66" s="109">
        <v>41</v>
      </c>
      <c r="D66" s="110" t="s">
        <v>192</v>
      </c>
      <c r="E66" s="110" t="s">
        <v>188</v>
      </c>
      <c r="F66" s="110" t="s">
        <v>189</v>
      </c>
      <c r="G66" s="110" t="s">
        <v>190</v>
      </c>
      <c r="H66" s="111" t="s">
        <v>191</v>
      </c>
      <c r="I66" s="109">
        <v>1</v>
      </c>
      <c r="J66" s="112">
        <v>42795</v>
      </c>
      <c r="K66" s="112">
        <v>43100</v>
      </c>
      <c r="L66" s="109">
        <v>1</v>
      </c>
      <c r="M66" s="113">
        <v>1</v>
      </c>
      <c r="N66" s="110" t="s">
        <v>32</v>
      </c>
    </row>
    <row r="67" spans="1:14" s="114" customFormat="1" ht="181.5" customHeight="1" x14ac:dyDescent="0.25">
      <c r="A67" s="115">
        <v>2016</v>
      </c>
      <c r="B67" s="115" t="s">
        <v>332</v>
      </c>
      <c r="C67" s="115">
        <v>5</v>
      </c>
      <c r="D67" s="116" t="s">
        <v>339</v>
      </c>
      <c r="E67" s="116" t="s">
        <v>340</v>
      </c>
      <c r="F67" s="116" t="s">
        <v>341</v>
      </c>
      <c r="G67" s="116" t="s">
        <v>342</v>
      </c>
      <c r="H67" s="117" t="s">
        <v>358</v>
      </c>
      <c r="I67" s="115">
        <v>1</v>
      </c>
      <c r="J67" s="118">
        <v>42948</v>
      </c>
      <c r="K67" s="118">
        <v>42962</v>
      </c>
      <c r="L67" s="115">
        <v>1</v>
      </c>
      <c r="M67" s="119">
        <v>1</v>
      </c>
      <c r="N67" s="116" t="s">
        <v>370</v>
      </c>
    </row>
    <row r="68" spans="1:14" s="114" customFormat="1" ht="181.5" customHeight="1" x14ac:dyDescent="0.25">
      <c r="A68" s="109">
        <v>2016</v>
      </c>
      <c r="B68" s="109" t="s">
        <v>332</v>
      </c>
      <c r="C68" s="109">
        <v>5</v>
      </c>
      <c r="D68" s="110" t="s">
        <v>339</v>
      </c>
      <c r="E68" s="110" t="s">
        <v>340</v>
      </c>
      <c r="F68" s="110" t="s">
        <v>341</v>
      </c>
      <c r="G68" s="110" t="s">
        <v>343</v>
      </c>
      <c r="H68" s="111" t="s">
        <v>359</v>
      </c>
      <c r="I68" s="109">
        <v>12</v>
      </c>
      <c r="J68" s="112">
        <v>42948</v>
      </c>
      <c r="K68" s="112">
        <v>43312</v>
      </c>
      <c r="L68" s="109">
        <v>5</v>
      </c>
      <c r="M68" s="113">
        <v>0.41666666666666669</v>
      </c>
      <c r="N68" s="110" t="s">
        <v>371</v>
      </c>
    </row>
    <row r="69" spans="1:14" s="114" customFormat="1" ht="181.5" customHeight="1" x14ac:dyDescent="0.25">
      <c r="A69" s="115">
        <v>2016</v>
      </c>
      <c r="B69" s="115" t="s">
        <v>332</v>
      </c>
      <c r="C69" s="115">
        <v>5</v>
      </c>
      <c r="D69" s="116" t="s">
        <v>339</v>
      </c>
      <c r="E69" s="116" t="s">
        <v>340</v>
      </c>
      <c r="F69" s="116" t="s">
        <v>341</v>
      </c>
      <c r="G69" s="116" t="s">
        <v>344</v>
      </c>
      <c r="H69" s="117" t="s">
        <v>360</v>
      </c>
      <c r="I69" s="115">
        <v>6</v>
      </c>
      <c r="J69" s="118">
        <v>42948</v>
      </c>
      <c r="K69" s="118">
        <v>43312</v>
      </c>
      <c r="L69" s="115">
        <v>2</v>
      </c>
      <c r="M69" s="119">
        <v>0.33333333333333331</v>
      </c>
      <c r="N69" s="116" t="s">
        <v>371</v>
      </c>
    </row>
    <row r="70" spans="1:14" s="114" customFormat="1" ht="181.5" customHeight="1" x14ac:dyDescent="0.25">
      <c r="A70" s="109">
        <v>2016</v>
      </c>
      <c r="B70" s="109" t="s">
        <v>332</v>
      </c>
      <c r="C70" s="109">
        <v>6</v>
      </c>
      <c r="D70" s="110" t="s">
        <v>345</v>
      </c>
      <c r="E70" s="110" t="s">
        <v>346</v>
      </c>
      <c r="F70" s="110" t="s">
        <v>347</v>
      </c>
      <c r="G70" s="110" t="s">
        <v>348</v>
      </c>
      <c r="H70" s="111" t="s">
        <v>361</v>
      </c>
      <c r="I70" s="109">
        <v>1</v>
      </c>
      <c r="J70" s="112">
        <v>42948</v>
      </c>
      <c r="K70" s="112">
        <v>43008</v>
      </c>
      <c r="L70" s="109">
        <v>1</v>
      </c>
      <c r="M70" s="113">
        <v>1</v>
      </c>
      <c r="N70" s="110" t="s">
        <v>32</v>
      </c>
    </row>
    <row r="71" spans="1:14" s="114" customFormat="1" ht="181.5" customHeight="1" x14ac:dyDescent="0.25">
      <c r="A71" s="115">
        <v>2016</v>
      </c>
      <c r="B71" s="115" t="s">
        <v>332</v>
      </c>
      <c r="C71" s="115">
        <v>7</v>
      </c>
      <c r="D71" s="116" t="s">
        <v>349</v>
      </c>
      <c r="E71" s="116" t="s">
        <v>350</v>
      </c>
      <c r="F71" s="116" t="s">
        <v>351</v>
      </c>
      <c r="G71" s="116" t="s">
        <v>348</v>
      </c>
      <c r="H71" s="117" t="s">
        <v>361</v>
      </c>
      <c r="I71" s="115">
        <v>1</v>
      </c>
      <c r="J71" s="118">
        <v>42948</v>
      </c>
      <c r="K71" s="118">
        <v>43008</v>
      </c>
      <c r="L71" s="115">
        <v>1</v>
      </c>
      <c r="M71" s="119">
        <v>1</v>
      </c>
      <c r="N71" s="116" t="s">
        <v>32</v>
      </c>
    </row>
    <row r="72" spans="1:14" s="114" customFormat="1" ht="181.5" customHeight="1" x14ac:dyDescent="0.25">
      <c r="A72" s="109">
        <v>2016</v>
      </c>
      <c r="B72" s="109" t="s">
        <v>332</v>
      </c>
      <c r="C72" s="109">
        <v>8</v>
      </c>
      <c r="D72" s="110" t="s">
        <v>352</v>
      </c>
      <c r="E72" s="110" t="s">
        <v>353</v>
      </c>
      <c r="F72" s="110" t="s">
        <v>354</v>
      </c>
      <c r="G72" s="110" t="s">
        <v>355</v>
      </c>
      <c r="H72" s="111" t="s">
        <v>362</v>
      </c>
      <c r="I72" s="109">
        <v>3</v>
      </c>
      <c r="J72" s="112">
        <v>42948</v>
      </c>
      <c r="K72" s="112">
        <v>43008</v>
      </c>
      <c r="L72" s="109">
        <v>3</v>
      </c>
      <c r="M72" s="113">
        <v>1</v>
      </c>
      <c r="N72" s="110" t="s">
        <v>372</v>
      </c>
    </row>
    <row r="73" spans="1:14" s="114" customFormat="1" ht="181.5" customHeight="1" x14ac:dyDescent="0.25">
      <c r="A73" s="115">
        <v>2016</v>
      </c>
      <c r="B73" s="115" t="s">
        <v>332</v>
      </c>
      <c r="C73" s="115">
        <v>8</v>
      </c>
      <c r="D73" s="116" t="s">
        <v>352</v>
      </c>
      <c r="E73" s="116" t="s">
        <v>353</v>
      </c>
      <c r="F73" s="116" t="s">
        <v>354</v>
      </c>
      <c r="G73" s="116" t="s">
        <v>356</v>
      </c>
      <c r="H73" s="117" t="s">
        <v>363</v>
      </c>
      <c r="I73" s="115">
        <v>1</v>
      </c>
      <c r="J73" s="118">
        <v>42948</v>
      </c>
      <c r="K73" s="118">
        <v>42978</v>
      </c>
      <c r="L73" s="115">
        <v>0.5</v>
      </c>
      <c r="M73" s="119">
        <v>0.5</v>
      </c>
      <c r="N73" s="116" t="s">
        <v>373</v>
      </c>
    </row>
    <row r="74" spans="1:14" s="114" customFormat="1" ht="181.5" customHeight="1" x14ac:dyDescent="0.25">
      <c r="A74" s="109">
        <v>2016</v>
      </c>
      <c r="B74" s="109" t="s">
        <v>332</v>
      </c>
      <c r="C74" s="109">
        <v>8</v>
      </c>
      <c r="D74" s="110" t="s">
        <v>352</v>
      </c>
      <c r="E74" s="110" t="s">
        <v>353</v>
      </c>
      <c r="F74" s="110" t="s">
        <v>354</v>
      </c>
      <c r="G74" s="110" t="s">
        <v>357</v>
      </c>
      <c r="H74" s="111" t="s">
        <v>364</v>
      </c>
      <c r="I74" s="109">
        <v>1</v>
      </c>
      <c r="J74" s="112">
        <v>42948</v>
      </c>
      <c r="K74" s="112">
        <v>43312</v>
      </c>
      <c r="L74" s="109">
        <v>0</v>
      </c>
      <c r="M74" s="113">
        <v>0</v>
      </c>
      <c r="N74" s="110" t="s">
        <v>373</v>
      </c>
    </row>
    <row r="76" spans="1:14" x14ac:dyDescent="0.25">
      <c r="G76" s="120" t="s">
        <v>193</v>
      </c>
    </row>
  </sheetData>
  <autoFilter ref="A1:N74"/>
  <sortState ref="A2:N74">
    <sortCondition ref="A2:A74"/>
    <sortCondition ref="B2:B74"/>
  </sortState>
  <pageMargins left="0.7" right="0.7" top="0.75" bottom="0.75" header="0.3" footer="0.3"/>
  <pageSetup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9"/>
  <sheetViews>
    <sheetView zoomScale="80" zoomScaleNormal="80" workbookViewId="0">
      <selection activeCell="F11" sqref="F11"/>
    </sheetView>
  </sheetViews>
  <sheetFormatPr baseColWidth="10" defaultColWidth="11.42578125" defaultRowHeight="12.75" x14ac:dyDescent="0.2"/>
  <cols>
    <col min="1" max="1" width="5.42578125" style="1" customWidth="1"/>
    <col min="2" max="2" width="7.28515625" style="1" customWidth="1"/>
    <col min="3" max="3" width="7.7109375" style="1" customWidth="1"/>
    <col min="4" max="4" width="11.42578125" style="1" customWidth="1"/>
    <col min="5" max="5" width="8.5703125" style="1" hidden="1" customWidth="1"/>
    <col min="6" max="6" width="41.5703125" style="1" customWidth="1"/>
    <col min="7" max="7" width="20.28515625" style="1" customWidth="1"/>
    <col min="8" max="8" width="37.85546875" style="1" customWidth="1"/>
    <col min="9" max="9" width="35.42578125" style="1" customWidth="1"/>
    <col min="10" max="10" width="11.28515625" style="1" customWidth="1"/>
    <col min="11" max="11" width="3.7109375" style="1" hidden="1" customWidth="1"/>
    <col min="12" max="12" width="10.7109375" style="1" customWidth="1"/>
    <col min="13" max="13" width="10.85546875" style="1" customWidth="1"/>
    <col min="14" max="14" width="6.140625" style="1" hidden="1" customWidth="1"/>
    <col min="15" max="15" width="4.140625" style="1" hidden="1" customWidth="1"/>
    <col min="16" max="16" width="37.7109375" style="1" hidden="1" customWidth="1"/>
    <col min="17" max="17" width="20.42578125" style="1" customWidth="1"/>
    <col min="18" max="18" width="38.85546875" style="1" customWidth="1"/>
    <col min="19" max="19" width="37.28515625" style="1" customWidth="1"/>
    <col min="20" max="16384" width="11.42578125" style="1"/>
  </cols>
  <sheetData>
    <row r="1" spans="1:19" s="11" customFormat="1" ht="15" x14ac:dyDescent="0.25">
      <c r="H1" s="12" t="s">
        <v>194</v>
      </c>
    </row>
    <row r="2" spans="1:19" s="11" customFormat="1" ht="15" x14ac:dyDescent="0.25">
      <c r="H2" s="12" t="s">
        <v>195</v>
      </c>
    </row>
    <row r="3" spans="1:19" s="11" customFormat="1" x14ac:dyDescent="0.2">
      <c r="H3" s="13" t="s">
        <v>196</v>
      </c>
    </row>
    <row r="4" spans="1:19" s="11" customFormat="1" ht="15" x14ac:dyDescent="0.25">
      <c r="C4" s="14"/>
      <c r="H4" s="13" t="s">
        <v>197</v>
      </c>
    </row>
    <row r="5" spans="1:19" s="11" customFormat="1" x14ac:dyDescent="0.2">
      <c r="H5" s="13" t="s">
        <v>198</v>
      </c>
    </row>
    <row r="7" spans="1:19" ht="54" customHeight="1" x14ac:dyDescent="0.2">
      <c r="A7" s="5" t="s">
        <v>199</v>
      </c>
      <c r="B7" s="5" t="s">
        <v>200</v>
      </c>
      <c r="C7" s="5" t="s">
        <v>201</v>
      </c>
      <c r="D7" s="5" t="s">
        <v>202</v>
      </c>
      <c r="E7" s="5" t="s">
        <v>1</v>
      </c>
      <c r="F7" s="5" t="s">
        <v>203</v>
      </c>
      <c r="G7" s="5" t="s">
        <v>2</v>
      </c>
      <c r="H7" s="5" t="s">
        <v>204</v>
      </c>
      <c r="I7" s="5" t="s">
        <v>4</v>
      </c>
      <c r="J7" s="5" t="s">
        <v>5</v>
      </c>
      <c r="K7" s="5" t="s">
        <v>6</v>
      </c>
      <c r="L7" s="5" t="s">
        <v>7</v>
      </c>
      <c r="M7" s="5" t="s">
        <v>8</v>
      </c>
      <c r="N7" s="5" t="s">
        <v>205</v>
      </c>
      <c r="O7" s="5" t="s">
        <v>9</v>
      </c>
      <c r="P7" s="5" t="s">
        <v>11</v>
      </c>
      <c r="Q7" s="5" t="s">
        <v>206</v>
      </c>
      <c r="R7" s="5" t="s">
        <v>207</v>
      </c>
      <c r="S7" s="5" t="s">
        <v>208</v>
      </c>
    </row>
    <row r="8" spans="1:19" s="10" customFormat="1" ht="127.5" hidden="1" customHeight="1" x14ac:dyDescent="0.2">
      <c r="A8" s="2">
        <v>2016</v>
      </c>
      <c r="B8" s="2">
        <v>3</v>
      </c>
      <c r="C8" s="3" t="s">
        <v>209</v>
      </c>
      <c r="D8" s="3" t="s">
        <v>210</v>
      </c>
      <c r="E8" s="2">
        <v>54</v>
      </c>
      <c r="F8" s="3" t="s">
        <v>73</v>
      </c>
      <c r="G8" s="3" t="s">
        <v>211</v>
      </c>
      <c r="H8" s="3" t="s">
        <v>212</v>
      </c>
      <c r="I8" s="3" t="s">
        <v>213</v>
      </c>
      <c r="J8" s="3" t="s">
        <v>20</v>
      </c>
      <c r="K8" s="2">
        <v>1</v>
      </c>
      <c r="L8" s="4">
        <v>42644</v>
      </c>
      <c r="M8" s="4">
        <v>42916</v>
      </c>
      <c r="N8" s="2">
        <v>38.857142857142854</v>
      </c>
      <c r="O8" s="2"/>
      <c r="P8" s="3" t="s">
        <v>214</v>
      </c>
      <c r="Q8" s="3" t="s">
        <v>215</v>
      </c>
      <c r="R8" s="1"/>
      <c r="S8" s="1"/>
    </row>
    <row r="9" spans="1:19" s="9" customFormat="1" ht="114.75" hidden="1" x14ac:dyDescent="0.2">
      <c r="A9" s="6">
        <v>2016</v>
      </c>
      <c r="B9" s="6">
        <v>6</v>
      </c>
      <c r="C9" s="7" t="s">
        <v>216</v>
      </c>
      <c r="D9" s="7" t="s">
        <v>210</v>
      </c>
      <c r="E9" s="6">
        <v>35</v>
      </c>
      <c r="F9" s="7" t="s">
        <v>66</v>
      </c>
      <c r="G9" s="7" t="s">
        <v>67</v>
      </c>
      <c r="H9" s="7" t="s">
        <v>68</v>
      </c>
      <c r="I9" s="7" t="s">
        <v>69</v>
      </c>
      <c r="J9" s="7" t="s">
        <v>217</v>
      </c>
      <c r="K9" s="6">
        <v>1</v>
      </c>
      <c r="L9" s="8">
        <v>42644</v>
      </c>
      <c r="M9" s="8">
        <v>42825</v>
      </c>
      <c r="N9" s="6">
        <v>25.857142857142858</v>
      </c>
      <c r="O9" s="6"/>
      <c r="P9" s="7" t="s">
        <v>218</v>
      </c>
      <c r="Q9" s="7" t="s">
        <v>219</v>
      </c>
    </row>
    <row r="10" spans="1:19" s="16" customFormat="1" ht="171" customHeight="1" x14ac:dyDescent="0.2">
      <c r="A10" s="2">
        <v>2016</v>
      </c>
      <c r="B10" s="2">
        <v>7</v>
      </c>
      <c r="C10" s="3" t="s">
        <v>220</v>
      </c>
      <c r="D10" s="3" t="s">
        <v>210</v>
      </c>
      <c r="E10" s="2">
        <v>1</v>
      </c>
      <c r="F10" s="3" t="s">
        <v>12</v>
      </c>
      <c r="G10" s="3" t="s">
        <v>13</v>
      </c>
      <c r="H10" s="3" t="s">
        <v>14</v>
      </c>
      <c r="I10" s="3" t="s">
        <v>15</v>
      </c>
      <c r="J10" s="3" t="s">
        <v>221</v>
      </c>
      <c r="K10" s="2">
        <v>1</v>
      </c>
      <c r="L10" s="4">
        <v>42767</v>
      </c>
      <c r="M10" s="4">
        <v>42826</v>
      </c>
      <c r="N10" s="2">
        <v>8.4285714285714288</v>
      </c>
      <c r="O10" s="2"/>
      <c r="P10" s="3" t="s">
        <v>222</v>
      </c>
      <c r="Q10" s="3" t="s">
        <v>223</v>
      </c>
      <c r="R10" s="15" t="s">
        <v>224</v>
      </c>
      <c r="S10" s="15" t="s">
        <v>225</v>
      </c>
    </row>
    <row r="11" spans="1:19" s="16" customFormat="1" ht="191.25" x14ac:dyDescent="0.2">
      <c r="A11" s="2">
        <v>2016</v>
      </c>
      <c r="B11" s="2">
        <v>16</v>
      </c>
      <c r="C11" s="3" t="s">
        <v>226</v>
      </c>
      <c r="D11" s="3" t="s">
        <v>210</v>
      </c>
      <c r="E11" s="2">
        <v>55</v>
      </c>
      <c r="F11" s="3" t="s">
        <v>75</v>
      </c>
      <c r="G11" s="3" t="s">
        <v>211</v>
      </c>
      <c r="H11" s="3" t="s">
        <v>227</v>
      </c>
      <c r="I11" s="3" t="s">
        <v>76</v>
      </c>
      <c r="J11" s="3" t="s">
        <v>77</v>
      </c>
      <c r="K11" s="2">
        <v>3</v>
      </c>
      <c r="L11" s="4">
        <v>42644</v>
      </c>
      <c r="M11" s="4">
        <v>42735</v>
      </c>
      <c r="N11" s="2">
        <v>13</v>
      </c>
      <c r="O11" s="2">
        <v>3</v>
      </c>
      <c r="P11" s="3" t="s">
        <v>228</v>
      </c>
      <c r="Q11" s="3" t="s">
        <v>219</v>
      </c>
    </row>
    <row r="12" spans="1:19" s="16" customFormat="1" ht="102" x14ac:dyDescent="0.2">
      <c r="A12" s="2">
        <v>2017</v>
      </c>
      <c r="B12" s="2">
        <v>29</v>
      </c>
      <c r="C12" s="3" t="s">
        <v>229</v>
      </c>
      <c r="D12" s="3" t="s">
        <v>210</v>
      </c>
      <c r="E12" s="2">
        <v>16</v>
      </c>
      <c r="F12" s="3" t="s">
        <v>137</v>
      </c>
      <c r="G12" s="3" t="s">
        <v>230</v>
      </c>
      <c r="H12" s="3" t="s">
        <v>139</v>
      </c>
      <c r="I12" s="3" t="s">
        <v>140</v>
      </c>
      <c r="J12" s="3" t="s">
        <v>231</v>
      </c>
      <c r="K12" s="2">
        <v>1</v>
      </c>
      <c r="L12" s="4">
        <v>42795</v>
      </c>
      <c r="M12" s="4">
        <v>43070</v>
      </c>
      <c r="N12" s="2">
        <v>39.285714285714285</v>
      </c>
      <c r="O12" s="2"/>
      <c r="P12" s="3"/>
      <c r="Q12" s="3" t="s">
        <v>232</v>
      </c>
    </row>
    <row r="13" spans="1:19" s="16" customFormat="1" ht="124.5" customHeight="1" x14ac:dyDescent="0.2">
      <c r="A13" s="2">
        <v>2016</v>
      </c>
      <c r="B13" s="2">
        <v>1</v>
      </c>
      <c r="C13" s="3" t="s">
        <v>233</v>
      </c>
      <c r="D13" s="3" t="s">
        <v>210</v>
      </c>
      <c r="E13" s="2">
        <v>9</v>
      </c>
      <c r="F13" s="3" t="s">
        <v>44</v>
      </c>
      <c r="G13" s="3" t="s">
        <v>45</v>
      </c>
      <c r="H13" s="3" t="s">
        <v>31</v>
      </c>
      <c r="I13" s="3" t="s">
        <v>234</v>
      </c>
      <c r="J13" s="3" t="s">
        <v>24</v>
      </c>
      <c r="K13" s="2">
        <v>8</v>
      </c>
      <c r="L13" s="4">
        <v>42558</v>
      </c>
      <c r="M13" s="4">
        <v>42735</v>
      </c>
      <c r="N13" s="2">
        <v>25.285714285714285</v>
      </c>
      <c r="O13" s="2">
        <v>1</v>
      </c>
      <c r="P13" s="3"/>
      <c r="Q13" s="3" t="s">
        <v>235</v>
      </c>
    </row>
    <row r="14" spans="1:19" s="16" customFormat="1" ht="127.5" x14ac:dyDescent="0.2">
      <c r="A14" s="2">
        <v>2016</v>
      </c>
      <c r="B14" s="2">
        <v>2</v>
      </c>
      <c r="C14" s="3" t="s">
        <v>236</v>
      </c>
      <c r="D14" s="3" t="s">
        <v>210</v>
      </c>
      <c r="E14" s="2">
        <v>23</v>
      </c>
      <c r="F14" s="3" t="s">
        <v>50</v>
      </c>
      <c r="G14" s="3" t="s">
        <v>51</v>
      </c>
      <c r="H14" s="3" t="s">
        <v>52</v>
      </c>
      <c r="I14" s="3" t="s">
        <v>52</v>
      </c>
      <c r="J14" s="3" t="s">
        <v>20</v>
      </c>
      <c r="K14" s="2">
        <v>1</v>
      </c>
      <c r="L14" s="4">
        <v>42644</v>
      </c>
      <c r="M14" s="4">
        <v>42916</v>
      </c>
      <c r="N14" s="2">
        <v>38.857142857142854</v>
      </c>
      <c r="O14" s="2">
        <v>0</v>
      </c>
      <c r="P14" s="3" t="s">
        <v>237</v>
      </c>
      <c r="Q14" s="3" t="s">
        <v>235</v>
      </c>
    </row>
    <row r="15" spans="1:19" s="16" customFormat="1" ht="204" x14ac:dyDescent="0.2">
      <c r="A15" s="2">
        <v>2016</v>
      </c>
      <c r="B15" s="2">
        <v>4</v>
      </c>
      <c r="C15" s="3" t="s">
        <v>238</v>
      </c>
      <c r="D15" s="3" t="s">
        <v>210</v>
      </c>
      <c r="E15" s="2">
        <v>8</v>
      </c>
      <c r="F15" s="3" t="s">
        <v>40</v>
      </c>
      <c r="G15" s="3" t="s">
        <v>41</v>
      </c>
      <c r="H15" s="3" t="s">
        <v>239</v>
      </c>
      <c r="I15" s="3" t="s">
        <v>240</v>
      </c>
      <c r="J15" s="3" t="s">
        <v>24</v>
      </c>
      <c r="K15" s="2">
        <v>8</v>
      </c>
      <c r="L15" s="4">
        <v>42558</v>
      </c>
      <c r="M15" s="4">
        <v>42735</v>
      </c>
      <c r="N15" s="2">
        <v>25.285714285714285</v>
      </c>
      <c r="O15" s="2">
        <v>1</v>
      </c>
      <c r="P15" s="3"/>
      <c r="Q15" s="3" t="s">
        <v>235</v>
      </c>
    </row>
    <row r="16" spans="1:19" s="16" customFormat="1" ht="140.25" x14ac:dyDescent="0.2">
      <c r="A16" s="2">
        <v>2016</v>
      </c>
      <c r="B16" s="2">
        <v>5</v>
      </c>
      <c r="C16" s="3" t="s">
        <v>241</v>
      </c>
      <c r="D16" s="3" t="s">
        <v>210</v>
      </c>
      <c r="E16" s="2">
        <v>3</v>
      </c>
      <c r="F16" s="3" t="s">
        <v>242</v>
      </c>
      <c r="G16" s="3" t="s">
        <v>21</v>
      </c>
      <c r="H16" s="3" t="s">
        <v>243</v>
      </c>
      <c r="I16" s="3" t="s">
        <v>244</v>
      </c>
      <c r="J16" s="3" t="s">
        <v>24</v>
      </c>
      <c r="K16" s="2">
        <v>8</v>
      </c>
      <c r="L16" s="4">
        <v>42558</v>
      </c>
      <c r="M16" s="4">
        <v>42735</v>
      </c>
      <c r="N16" s="2">
        <v>25.285714285714285</v>
      </c>
      <c r="O16" s="2">
        <v>1</v>
      </c>
      <c r="P16" s="3"/>
      <c r="Q16" s="3" t="s">
        <v>235</v>
      </c>
    </row>
    <row r="17" spans="1:17" s="16" customFormat="1" ht="127.5" x14ac:dyDescent="0.2">
      <c r="A17" s="2">
        <v>2016</v>
      </c>
      <c r="B17" s="2">
        <v>8</v>
      </c>
      <c r="C17" s="3" t="s">
        <v>245</v>
      </c>
      <c r="D17" s="3" t="s">
        <v>210</v>
      </c>
      <c r="E17" s="2">
        <v>37</v>
      </c>
      <c r="F17" s="3" t="s">
        <v>71</v>
      </c>
      <c r="G17" s="3" t="s">
        <v>72</v>
      </c>
      <c r="H17" s="3" t="s">
        <v>246</v>
      </c>
      <c r="I17" s="3" t="s">
        <v>247</v>
      </c>
      <c r="J17" s="3" t="s">
        <v>20</v>
      </c>
      <c r="K17" s="2">
        <v>1</v>
      </c>
      <c r="L17" s="4">
        <v>42644</v>
      </c>
      <c r="M17" s="4">
        <v>42916</v>
      </c>
      <c r="N17" s="2">
        <v>38.857142857142854</v>
      </c>
      <c r="O17" s="2">
        <v>0</v>
      </c>
      <c r="P17" s="3" t="s">
        <v>248</v>
      </c>
      <c r="Q17" s="17" t="s">
        <v>249</v>
      </c>
    </row>
    <row r="18" spans="1:17" s="16" customFormat="1" ht="242.25" x14ac:dyDescent="0.2">
      <c r="A18" s="2">
        <v>2016</v>
      </c>
      <c r="B18" s="2">
        <v>9</v>
      </c>
      <c r="C18" s="3" t="s">
        <v>250</v>
      </c>
      <c r="D18" s="3" t="s">
        <v>210</v>
      </c>
      <c r="E18" s="2">
        <v>26</v>
      </c>
      <c r="F18" s="3" t="s">
        <v>53</v>
      </c>
      <c r="G18" s="3" t="s">
        <v>54</v>
      </c>
      <c r="H18" s="3" t="s">
        <v>55</v>
      </c>
      <c r="I18" s="3" t="s">
        <v>37</v>
      </c>
      <c r="J18" s="3" t="s">
        <v>38</v>
      </c>
      <c r="K18" s="2">
        <v>1</v>
      </c>
      <c r="L18" s="4">
        <v>42644</v>
      </c>
      <c r="M18" s="4">
        <v>42735</v>
      </c>
      <c r="N18" s="2">
        <v>13</v>
      </c>
      <c r="O18" s="2">
        <v>1</v>
      </c>
      <c r="P18" s="3"/>
      <c r="Q18" s="3" t="s">
        <v>235</v>
      </c>
    </row>
    <row r="19" spans="1:17" s="16" customFormat="1" ht="140.25" x14ac:dyDescent="0.2">
      <c r="A19" s="2">
        <v>2016</v>
      </c>
      <c r="B19" s="2">
        <v>10</v>
      </c>
      <c r="C19" s="3" t="s">
        <v>251</v>
      </c>
      <c r="D19" s="3" t="s">
        <v>210</v>
      </c>
      <c r="E19" s="2">
        <v>3</v>
      </c>
      <c r="F19" s="3" t="s">
        <v>242</v>
      </c>
      <c r="G19" s="3" t="s">
        <v>21</v>
      </c>
      <c r="H19" s="3" t="s">
        <v>252</v>
      </c>
      <c r="I19" s="3" t="s">
        <v>253</v>
      </c>
      <c r="J19" s="3" t="s">
        <v>20</v>
      </c>
      <c r="K19" s="2">
        <v>1</v>
      </c>
      <c r="L19" s="4">
        <v>42556</v>
      </c>
      <c r="M19" s="4">
        <v>42735</v>
      </c>
      <c r="N19" s="2">
        <v>25.571428571428573</v>
      </c>
      <c r="O19" s="2">
        <v>1</v>
      </c>
      <c r="P19" s="3"/>
      <c r="Q19" s="3" t="s">
        <v>235</v>
      </c>
    </row>
    <row r="20" spans="1:17" s="16" customFormat="1" ht="127.5" x14ac:dyDescent="0.2">
      <c r="A20" s="2">
        <v>2016</v>
      </c>
      <c r="B20" s="2">
        <v>11</v>
      </c>
      <c r="C20" s="3" t="s">
        <v>254</v>
      </c>
      <c r="D20" s="3" t="s">
        <v>210</v>
      </c>
      <c r="E20" s="2">
        <v>32</v>
      </c>
      <c r="F20" s="3" t="s">
        <v>63</v>
      </c>
      <c r="G20" s="3" t="s">
        <v>64</v>
      </c>
      <c r="H20" s="3" t="s">
        <v>49</v>
      </c>
      <c r="I20" s="3" t="s">
        <v>65</v>
      </c>
      <c r="J20" s="3" t="s">
        <v>28</v>
      </c>
      <c r="K20" s="2">
        <v>2</v>
      </c>
      <c r="L20" s="4">
        <v>42644</v>
      </c>
      <c r="M20" s="4">
        <v>42916</v>
      </c>
      <c r="N20" s="2">
        <v>38.857142857142854</v>
      </c>
      <c r="O20" s="2">
        <v>0</v>
      </c>
      <c r="P20" s="3" t="s">
        <v>237</v>
      </c>
      <c r="Q20" s="3" t="s">
        <v>235</v>
      </c>
    </row>
    <row r="21" spans="1:17" s="16" customFormat="1" ht="102" x14ac:dyDescent="0.2">
      <c r="A21" s="2">
        <v>2016</v>
      </c>
      <c r="B21" s="2">
        <v>12</v>
      </c>
      <c r="C21" s="3" t="s">
        <v>255</v>
      </c>
      <c r="D21" s="3" t="s">
        <v>210</v>
      </c>
      <c r="E21" s="2">
        <v>19</v>
      </c>
      <c r="F21" s="3" t="s">
        <v>46</v>
      </c>
      <c r="G21" s="3" t="s">
        <v>47</v>
      </c>
      <c r="H21" s="3" t="s">
        <v>42</v>
      </c>
      <c r="I21" s="3" t="s">
        <v>48</v>
      </c>
      <c r="J21" s="3" t="s">
        <v>28</v>
      </c>
      <c r="K21" s="2">
        <v>2</v>
      </c>
      <c r="L21" s="4">
        <v>42644</v>
      </c>
      <c r="M21" s="4">
        <v>42916</v>
      </c>
      <c r="N21" s="2">
        <v>38.857142857142854</v>
      </c>
      <c r="O21" s="2">
        <v>0</v>
      </c>
      <c r="P21" s="3" t="s">
        <v>237</v>
      </c>
      <c r="Q21" s="3" t="s">
        <v>235</v>
      </c>
    </row>
    <row r="22" spans="1:17" s="16" customFormat="1" ht="165.75" x14ac:dyDescent="0.2">
      <c r="A22" s="2">
        <v>2016</v>
      </c>
      <c r="B22" s="2">
        <v>13</v>
      </c>
      <c r="C22" s="3" t="s">
        <v>256</v>
      </c>
      <c r="D22" s="3" t="s">
        <v>210</v>
      </c>
      <c r="E22" s="2">
        <v>4</v>
      </c>
      <c r="F22" s="3" t="s">
        <v>29</v>
      </c>
      <c r="G22" s="3" t="s">
        <v>30</v>
      </c>
      <c r="H22" s="3" t="s">
        <v>26</v>
      </c>
      <c r="I22" s="3" t="s">
        <v>33</v>
      </c>
      <c r="J22" s="3" t="s">
        <v>28</v>
      </c>
      <c r="K22" s="2">
        <v>2</v>
      </c>
      <c r="L22" s="4">
        <v>42644</v>
      </c>
      <c r="M22" s="4">
        <v>42916</v>
      </c>
      <c r="N22" s="2">
        <v>38.857142857142854</v>
      </c>
      <c r="O22" s="2">
        <v>0</v>
      </c>
      <c r="P22" s="3" t="s">
        <v>237</v>
      </c>
      <c r="Q22" s="3" t="s">
        <v>235</v>
      </c>
    </row>
    <row r="23" spans="1:17" s="16" customFormat="1" ht="140.25" x14ac:dyDescent="0.2">
      <c r="A23" s="2">
        <v>2016</v>
      </c>
      <c r="B23" s="2">
        <v>14</v>
      </c>
      <c r="C23" s="3" t="s">
        <v>257</v>
      </c>
      <c r="D23" s="3" t="s">
        <v>210</v>
      </c>
      <c r="E23" s="2">
        <v>3</v>
      </c>
      <c r="F23" s="3" t="s">
        <v>242</v>
      </c>
      <c r="G23" s="3" t="s">
        <v>21</v>
      </c>
      <c r="H23" s="3" t="s">
        <v>26</v>
      </c>
      <c r="I23" s="3" t="s">
        <v>27</v>
      </c>
      <c r="J23" s="3" t="s">
        <v>28</v>
      </c>
      <c r="K23" s="2">
        <v>2</v>
      </c>
      <c r="L23" s="4">
        <v>42644</v>
      </c>
      <c r="M23" s="4">
        <v>42916</v>
      </c>
      <c r="N23" s="2">
        <v>38.857142857142854</v>
      </c>
      <c r="O23" s="2">
        <v>0</v>
      </c>
      <c r="P23" s="3" t="s">
        <v>237</v>
      </c>
      <c r="Q23" s="3" t="s">
        <v>235</v>
      </c>
    </row>
    <row r="24" spans="1:17" s="16" customFormat="1" ht="114.75" x14ac:dyDescent="0.2">
      <c r="A24" s="2">
        <v>2016</v>
      </c>
      <c r="B24" s="2">
        <v>15</v>
      </c>
      <c r="C24" s="3" t="s">
        <v>258</v>
      </c>
      <c r="D24" s="3" t="s">
        <v>210</v>
      </c>
      <c r="E24" s="2">
        <v>2</v>
      </c>
      <c r="F24" s="3" t="s">
        <v>17</v>
      </c>
      <c r="G24" s="3" t="s">
        <v>18</v>
      </c>
      <c r="H24" s="3" t="s">
        <v>19</v>
      </c>
      <c r="I24" s="3" t="s">
        <v>259</v>
      </c>
      <c r="J24" s="3" t="s">
        <v>20</v>
      </c>
      <c r="K24" s="2">
        <v>1</v>
      </c>
      <c r="L24" s="4">
        <v>42733</v>
      </c>
      <c r="M24" s="4">
        <v>42750</v>
      </c>
      <c r="N24" s="2">
        <v>2.4285714285714284</v>
      </c>
      <c r="O24" s="2">
        <v>1</v>
      </c>
      <c r="P24" s="3" t="s">
        <v>260</v>
      </c>
      <c r="Q24" s="3" t="s">
        <v>232</v>
      </c>
    </row>
    <row r="25" spans="1:17" s="16" customFormat="1" ht="165.75" x14ac:dyDescent="0.2">
      <c r="A25" s="2">
        <v>2017</v>
      </c>
      <c r="B25" s="2">
        <v>17</v>
      </c>
      <c r="C25" s="3" t="s">
        <v>261</v>
      </c>
      <c r="D25" s="3" t="s">
        <v>210</v>
      </c>
      <c r="E25" s="2">
        <v>28</v>
      </c>
      <c r="F25" s="3" t="s">
        <v>262</v>
      </c>
      <c r="G25" s="3" t="s">
        <v>161</v>
      </c>
      <c r="H25" s="3" t="s">
        <v>165</v>
      </c>
      <c r="I25" s="3" t="s">
        <v>166</v>
      </c>
      <c r="J25" s="3" t="s">
        <v>28</v>
      </c>
      <c r="K25" s="2">
        <v>1</v>
      </c>
      <c r="L25" s="4">
        <v>42795</v>
      </c>
      <c r="M25" s="4">
        <v>42916</v>
      </c>
      <c r="N25" s="2">
        <v>17.285714285714285</v>
      </c>
      <c r="O25" s="2"/>
      <c r="P25" s="3"/>
      <c r="Q25" s="3" t="s">
        <v>235</v>
      </c>
    </row>
    <row r="26" spans="1:17" s="16" customFormat="1" ht="140.25" x14ac:dyDescent="0.2">
      <c r="A26" s="2">
        <v>2017</v>
      </c>
      <c r="B26" s="2">
        <v>18</v>
      </c>
      <c r="C26" s="3" t="s">
        <v>263</v>
      </c>
      <c r="D26" s="3" t="s">
        <v>210</v>
      </c>
      <c r="E26" s="2">
        <v>23</v>
      </c>
      <c r="F26" s="3" t="s">
        <v>149</v>
      </c>
      <c r="G26" s="3" t="s">
        <v>150</v>
      </c>
      <c r="H26" s="3" t="s">
        <v>264</v>
      </c>
      <c r="I26" s="3" t="s">
        <v>152</v>
      </c>
      <c r="J26" s="3" t="s">
        <v>28</v>
      </c>
      <c r="K26" s="2">
        <v>1</v>
      </c>
      <c r="L26" s="4">
        <v>42795</v>
      </c>
      <c r="M26" s="4">
        <v>42916</v>
      </c>
      <c r="N26" s="2">
        <v>17.285714285714285</v>
      </c>
      <c r="O26" s="2"/>
      <c r="P26" s="3"/>
      <c r="Q26" s="3" t="s">
        <v>235</v>
      </c>
    </row>
    <row r="27" spans="1:17" s="16" customFormat="1" ht="165.75" x14ac:dyDescent="0.2">
      <c r="A27" s="2">
        <v>2017</v>
      </c>
      <c r="B27" s="2">
        <v>19</v>
      </c>
      <c r="C27" s="3" t="s">
        <v>265</v>
      </c>
      <c r="D27" s="3" t="s">
        <v>210</v>
      </c>
      <c r="E27" s="2">
        <v>24</v>
      </c>
      <c r="F27" s="3" t="s">
        <v>266</v>
      </c>
      <c r="G27" s="3" t="s">
        <v>153</v>
      </c>
      <c r="H27" s="3" t="s">
        <v>154</v>
      </c>
      <c r="I27" s="3" t="s">
        <v>155</v>
      </c>
      <c r="J27" s="3" t="s">
        <v>156</v>
      </c>
      <c r="K27" s="2">
        <v>1</v>
      </c>
      <c r="L27" s="4">
        <v>42795</v>
      </c>
      <c r="M27" s="4">
        <v>43100</v>
      </c>
      <c r="N27" s="2">
        <v>43.571428571428569</v>
      </c>
      <c r="O27" s="2"/>
      <c r="P27" s="3" t="s">
        <v>267</v>
      </c>
      <c r="Q27" s="3" t="s">
        <v>235</v>
      </c>
    </row>
    <row r="28" spans="1:17" s="16" customFormat="1" ht="89.25" x14ac:dyDescent="0.2">
      <c r="A28" s="2">
        <v>2017</v>
      </c>
      <c r="B28" s="2">
        <v>20</v>
      </c>
      <c r="C28" s="3" t="s">
        <v>258</v>
      </c>
      <c r="D28" s="3" t="s">
        <v>210</v>
      </c>
      <c r="E28" s="2">
        <v>1</v>
      </c>
      <c r="F28" s="3" t="s">
        <v>78</v>
      </c>
      <c r="G28" s="3" t="s">
        <v>82</v>
      </c>
      <c r="H28" s="3" t="s">
        <v>268</v>
      </c>
      <c r="I28" s="3" t="s">
        <v>87</v>
      </c>
      <c r="J28" s="3" t="s">
        <v>88</v>
      </c>
      <c r="K28" s="2">
        <v>1</v>
      </c>
      <c r="L28" s="4">
        <v>42795</v>
      </c>
      <c r="M28" s="4">
        <v>43100</v>
      </c>
      <c r="N28" s="2">
        <v>43.571428571428569</v>
      </c>
      <c r="O28" s="2"/>
      <c r="P28" s="3"/>
      <c r="Q28" s="3" t="s">
        <v>235</v>
      </c>
    </row>
    <row r="29" spans="1:17" s="16" customFormat="1" ht="76.5" x14ac:dyDescent="0.2">
      <c r="A29" s="2">
        <v>2017</v>
      </c>
      <c r="B29" s="2">
        <v>21</v>
      </c>
      <c r="C29" s="3" t="s">
        <v>256</v>
      </c>
      <c r="D29" s="3" t="s">
        <v>210</v>
      </c>
      <c r="E29" s="2">
        <v>2</v>
      </c>
      <c r="F29" s="3" t="s">
        <v>92</v>
      </c>
      <c r="G29" s="3" t="s">
        <v>90</v>
      </c>
      <c r="H29" s="3" t="s">
        <v>93</v>
      </c>
      <c r="I29" s="3" t="s">
        <v>94</v>
      </c>
      <c r="J29" s="3" t="s">
        <v>95</v>
      </c>
      <c r="K29" s="2">
        <v>1</v>
      </c>
      <c r="L29" s="4">
        <v>42795</v>
      </c>
      <c r="M29" s="4">
        <v>43100</v>
      </c>
      <c r="N29" s="2">
        <v>43.571428571428569</v>
      </c>
      <c r="O29" s="2"/>
      <c r="P29" s="3" t="s">
        <v>269</v>
      </c>
      <c r="Q29" s="17" t="s">
        <v>270</v>
      </c>
    </row>
    <row r="30" spans="1:17" s="16" customFormat="1" ht="114.75" x14ac:dyDescent="0.2">
      <c r="A30" s="2">
        <v>2017</v>
      </c>
      <c r="B30" s="2">
        <v>22</v>
      </c>
      <c r="C30" s="3" t="s">
        <v>271</v>
      </c>
      <c r="D30" s="3" t="s">
        <v>210</v>
      </c>
      <c r="E30" s="2">
        <v>40</v>
      </c>
      <c r="F30" s="3" t="s">
        <v>272</v>
      </c>
      <c r="G30" s="3" t="s">
        <v>188</v>
      </c>
      <c r="H30" s="3" t="s">
        <v>189</v>
      </c>
      <c r="I30" s="3" t="s">
        <v>190</v>
      </c>
      <c r="J30" s="3" t="s">
        <v>191</v>
      </c>
      <c r="K30" s="2">
        <v>1</v>
      </c>
      <c r="L30" s="4">
        <v>42795</v>
      </c>
      <c r="M30" s="4">
        <v>43100</v>
      </c>
      <c r="N30" s="2">
        <v>43.571428571428569</v>
      </c>
      <c r="O30" s="2"/>
      <c r="P30" s="3"/>
      <c r="Q30" s="3" t="s">
        <v>235</v>
      </c>
    </row>
    <row r="31" spans="1:17" s="16" customFormat="1" ht="114.75" x14ac:dyDescent="0.2">
      <c r="A31" s="2">
        <v>2017</v>
      </c>
      <c r="B31" s="2">
        <v>23</v>
      </c>
      <c r="C31" s="3" t="s">
        <v>273</v>
      </c>
      <c r="D31" s="3" t="s">
        <v>210</v>
      </c>
      <c r="E31" s="2">
        <v>39</v>
      </c>
      <c r="F31" s="3" t="s">
        <v>183</v>
      </c>
      <c r="G31" s="3" t="s">
        <v>184</v>
      </c>
      <c r="H31" s="3" t="s">
        <v>274</v>
      </c>
      <c r="I31" s="3" t="s">
        <v>275</v>
      </c>
      <c r="J31" s="3" t="s">
        <v>276</v>
      </c>
      <c r="K31" s="2">
        <v>1</v>
      </c>
      <c r="L31" s="4">
        <v>42795</v>
      </c>
      <c r="M31" s="4">
        <v>43100</v>
      </c>
      <c r="N31" s="2">
        <v>43.571428571428569</v>
      </c>
      <c r="O31" s="2"/>
      <c r="P31" s="3" t="s">
        <v>277</v>
      </c>
      <c r="Q31" s="3" t="s">
        <v>235</v>
      </c>
    </row>
    <row r="32" spans="1:17" s="16" customFormat="1" ht="204" x14ac:dyDescent="0.2">
      <c r="A32" s="2">
        <v>2017</v>
      </c>
      <c r="B32" s="2">
        <v>24</v>
      </c>
      <c r="C32" s="3" t="s">
        <v>278</v>
      </c>
      <c r="D32" s="3" t="s">
        <v>210</v>
      </c>
      <c r="E32" s="2">
        <v>9</v>
      </c>
      <c r="F32" s="3" t="s">
        <v>120</v>
      </c>
      <c r="G32" s="3" t="s">
        <v>121</v>
      </c>
      <c r="H32" s="3" t="s">
        <v>122</v>
      </c>
      <c r="I32" s="3" t="s">
        <v>123</v>
      </c>
      <c r="J32" s="3" t="s">
        <v>20</v>
      </c>
      <c r="K32" s="2">
        <v>1</v>
      </c>
      <c r="L32" s="4">
        <v>42795</v>
      </c>
      <c r="M32" s="4">
        <v>43070</v>
      </c>
      <c r="N32" s="2">
        <v>39.285714285714285</v>
      </c>
      <c r="O32" s="2"/>
      <c r="P32" s="3"/>
      <c r="Q32" s="3" t="s">
        <v>235</v>
      </c>
    </row>
    <row r="33" spans="1:17" s="16" customFormat="1" ht="127.5" x14ac:dyDescent="0.2">
      <c r="A33" s="2">
        <v>2017</v>
      </c>
      <c r="B33" s="2">
        <v>25</v>
      </c>
      <c r="C33" s="3" t="s">
        <v>279</v>
      </c>
      <c r="D33" s="3" t="s">
        <v>210</v>
      </c>
      <c r="E33" s="2">
        <v>3</v>
      </c>
      <c r="F33" s="3" t="s">
        <v>280</v>
      </c>
      <c r="G33" s="3" t="s">
        <v>97</v>
      </c>
      <c r="H33" s="3" t="s">
        <v>98</v>
      </c>
      <c r="I33" s="3" t="s">
        <v>99</v>
      </c>
      <c r="J33" s="3" t="s">
        <v>281</v>
      </c>
      <c r="K33" s="2">
        <v>1</v>
      </c>
      <c r="L33" s="4">
        <v>42795</v>
      </c>
      <c r="M33" s="4">
        <v>43070</v>
      </c>
      <c r="N33" s="2">
        <v>39.285714285714285</v>
      </c>
      <c r="O33" s="2"/>
      <c r="P33" s="3"/>
      <c r="Q33" s="3" t="s">
        <v>235</v>
      </c>
    </row>
    <row r="34" spans="1:17" s="16" customFormat="1" ht="165.75" x14ac:dyDescent="0.2">
      <c r="A34" s="2">
        <v>2017</v>
      </c>
      <c r="B34" s="2">
        <v>26</v>
      </c>
      <c r="C34" s="3" t="s">
        <v>282</v>
      </c>
      <c r="D34" s="3" t="s">
        <v>210</v>
      </c>
      <c r="E34" s="2">
        <v>28</v>
      </c>
      <c r="F34" s="3" t="s">
        <v>160</v>
      </c>
      <c r="G34" s="3" t="s">
        <v>161</v>
      </c>
      <c r="H34" s="3" t="s">
        <v>283</v>
      </c>
      <c r="I34" s="3" t="s">
        <v>163</v>
      </c>
      <c r="J34" s="3" t="s">
        <v>20</v>
      </c>
      <c r="K34" s="2">
        <v>1</v>
      </c>
      <c r="L34" s="4">
        <v>42795</v>
      </c>
      <c r="M34" s="4">
        <v>43100</v>
      </c>
      <c r="N34" s="2">
        <v>43.571428571428569</v>
      </c>
      <c r="O34" s="2"/>
      <c r="P34" s="3" t="s">
        <v>277</v>
      </c>
      <c r="Q34" s="3" t="s">
        <v>235</v>
      </c>
    </row>
    <row r="35" spans="1:17" s="16" customFormat="1" ht="153" x14ac:dyDescent="0.2">
      <c r="A35" s="2">
        <v>2017</v>
      </c>
      <c r="B35" s="2">
        <v>27</v>
      </c>
      <c r="C35" s="3" t="s">
        <v>284</v>
      </c>
      <c r="D35" s="3" t="s">
        <v>210</v>
      </c>
      <c r="E35" s="2">
        <v>4</v>
      </c>
      <c r="F35" s="3" t="s">
        <v>102</v>
      </c>
      <c r="G35" s="3" t="s">
        <v>103</v>
      </c>
      <c r="H35" s="3" t="s">
        <v>104</v>
      </c>
      <c r="I35" s="3" t="s">
        <v>43</v>
      </c>
      <c r="J35" s="3" t="s">
        <v>28</v>
      </c>
      <c r="K35" s="2">
        <v>2</v>
      </c>
      <c r="L35" s="4">
        <v>42795</v>
      </c>
      <c r="M35" s="4">
        <v>42916</v>
      </c>
      <c r="N35" s="2">
        <v>17.285714285714285</v>
      </c>
      <c r="O35" s="2"/>
      <c r="P35" s="3"/>
      <c r="Q35" s="17" t="s">
        <v>285</v>
      </c>
    </row>
    <row r="36" spans="1:17" s="16" customFormat="1" ht="165.75" x14ac:dyDescent="0.2">
      <c r="A36" s="2">
        <v>2017</v>
      </c>
      <c r="B36" s="2">
        <v>28</v>
      </c>
      <c r="C36" s="3" t="s">
        <v>286</v>
      </c>
      <c r="D36" s="3" t="s">
        <v>210</v>
      </c>
      <c r="E36" s="2">
        <v>35</v>
      </c>
      <c r="F36" s="3" t="s">
        <v>179</v>
      </c>
      <c r="G36" s="3" t="s">
        <v>180</v>
      </c>
      <c r="H36" s="3" t="s">
        <v>287</v>
      </c>
      <c r="I36" s="3" t="s">
        <v>182</v>
      </c>
      <c r="J36" s="3" t="s">
        <v>28</v>
      </c>
      <c r="K36" s="2">
        <v>2</v>
      </c>
      <c r="L36" s="4">
        <v>42795</v>
      </c>
      <c r="M36" s="4">
        <v>42916</v>
      </c>
      <c r="N36" s="2">
        <v>17.285714285714285</v>
      </c>
      <c r="O36" s="2"/>
      <c r="P36" s="3"/>
      <c r="Q36" s="3" t="s">
        <v>235</v>
      </c>
    </row>
    <row r="37" spans="1:17" s="16" customFormat="1" ht="178.5" x14ac:dyDescent="0.2">
      <c r="A37" s="2">
        <v>2017</v>
      </c>
      <c r="B37" s="2">
        <v>30</v>
      </c>
      <c r="C37" s="3" t="s">
        <v>288</v>
      </c>
      <c r="D37" s="3" t="s">
        <v>210</v>
      </c>
      <c r="E37" s="2">
        <v>11</v>
      </c>
      <c r="F37" s="3" t="s">
        <v>125</v>
      </c>
      <c r="G37" s="3" t="s">
        <v>126</v>
      </c>
      <c r="H37" s="3" t="s">
        <v>127</v>
      </c>
      <c r="I37" s="3" t="s">
        <v>128</v>
      </c>
      <c r="J37" s="3" t="s">
        <v>20</v>
      </c>
      <c r="K37" s="2">
        <v>1</v>
      </c>
      <c r="L37" s="4">
        <v>42795</v>
      </c>
      <c r="M37" s="4">
        <v>43100</v>
      </c>
      <c r="N37" s="2">
        <v>43.571428571428569</v>
      </c>
      <c r="O37" s="2"/>
      <c r="P37" s="3" t="s">
        <v>277</v>
      </c>
      <c r="Q37" s="3" t="s">
        <v>235</v>
      </c>
    </row>
    <row r="38" spans="1:17" s="16" customFormat="1" ht="76.5" x14ac:dyDescent="0.2">
      <c r="A38" s="2">
        <v>2017</v>
      </c>
      <c r="B38" s="2">
        <v>31</v>
      </c>
      <c r="C38" s="3" t="s">
        <v>241</v>
      </c>
      <c r="D38" s="3" t="s">
        <v>210</v>
      </c>
      <c r="E38" s="2">
        <v>1</v>
      </c>
      <c r="F38" s="3" t="s">
        <v>78</v>
      </c>
      <c r="G38" s="3" t="s">
        <v>79</v>
      </c>
      <c r="H38" s="3" t="s">
        <v>80</v>
      </c>
      <c r="I38" s="3" t="s">
        <v>81</v>
      </c>
      <c r="J38" s="3" t="s">
        <v>289</v>
      </c>
      <c r="K38" s="2">
        <v>1</v>
      </c>
      <c r="L38" s="4">
        <v>42795</v>
      </c>
      <c r="M38" s="4">
        <v>43070</v>
      </c>
      <c r="N38" s="2">
        <v>39.285714285714285</v>
      </c>
      <c r="O38" s="2"/>
      <c r="P38" s="3"/>
      <c r="Q38" s="3" t="s">
        <v>235</v>
      </c>
    </row>
    <row r="39" spans="1:17" s="16" customFormat="1" ht="114.75" x14ac:dyDescent="0.2">
      <c r="A39" s="2">
        <v>2017</v>
      </c>
      <c r="B39" s="2">
        <v>32</v>
      </c>
      <c r="C39" s="3" t="s">
        <v>290</v>
      </c>
      <c r="D39" s="3" t="s">
        <v>210</v>
      </c>
      <c r="E39" s="2">
        <v>15</v>
      </c>
      <c r="F39" s="3" t="s">
        <v>133</v>
      </c>
      <c r="G39" s="3" t="s">
        <v>134</v>
      </c>
      <c r="H39" s="3" t="s">
        <v>135</v>
      </c>
      <c r="I39" s="3" t="s">
        <v>136</v>
      </c>
      <c r="J39" s="3" t="s">
        <v>291</v>
      </c>
      <c r="K39" s="2">
        <v>1</v>
      </c>
      <c r="L39" s="4">
        <v>42795</v>
      </c>
      <c r="M39" s="4">
        <v>43070</v>
      </c>
      <c r="N39" s="2">
        <v>39.285714285714285</v>
      </c>
      <c r="O39" s="2"/>
      <c r="P39" s="3"/>
      <c r="Q39" s="3" t="s">
        <v>235</v>
      </c>
    </row>
    <row r="40" spans="1:17" s="16" customFormat="1" ht="76.5" x14ac:dyDescent="0.2">
      <c r="A40" s="2">
        <v>2017</v>
      </c>
      <c r="B40" s="2">
        <v>33</v>
      </c>
      <c r="C40" s="3" t="s">
        <v>292</v>
      </c>
      <c r="D40" s="3" t="s">
        <v>210</v>
      </c>
      <c r="E40" s="2">
        <v>3</v>
      </c>
      <c r="F40" s="3" t="s">
        <v>100</v>
      </c>
      <c r="G40" s="3" t="s">
        <v>97</v>
      </c>
      <c r="H40" s="3" t="s">
        <v>91</v>
      </c>
      <c r="I40" s="3" t="s">
        <v>101</v>
      </c>
      <c r="J40" s="3" t="s">
        <v>85</v>
      </c>
      <c r="K40" s="2">
        <v>1</v>
      </c>
      <c r="L40" s="4">
        <v>42795</v>
      </c>
      <c r="M40" s="4">
        <v>43100</v>
      </c>
      <c r="N40" s="2">
        <v>43.571428571428569</v>
      </c>
      <c r="O40" s="2"/>
      <c r="P40" s="3" t="s">
        <v>269</v>
      </c>
      <c r="Q40" s="3" t="s">
        <v>235</v>
      </c>
    </row>
    <row r="41" spans="1:17" s="16" customFormat="1" ht="89.25" x14ac:dyDescent="0.2">
      <c r="A41" s="2">
        <v>2017</v>
      </c>
      <c r="B41" s="2">
        <v>34</v>
      </c>
      <c r="C41" s="3" t="s">
        <v>220</v>
      </c>
      <c r="D41" s="3" t="s">
        <v>210</v>
      </c>
      <c r="E41" s="2">
        <v>1</v>
      </c>
      <c r="F41" s="3" t="s">
        <v>78</v>
      </c>
      <c r="G41" s="3" t="s">
        <v>82</v>
      </c>
      <c r="H41" s="3" t="s">
        <v>83</v>
      </c>
      <c r="I41" s="3" t="s">
        <v>84</v>
      </c>
      <c r="J41" s="3" t="s">
        <v>85</v>
      </c>
      <c r="K41" s="2">
        <v>1</v>
      </c>
      <c r="L41" s="4">
        <v>42795</v>
      </c>
      <c r="M41" s="4">
        <v>43100</v>
      </c>
      <c r="N41" s="2">
        <v>43.571428571428569</v>
      </c>
      <c r="O41" s="2"/>
      <c r="P41" s="3" t="s">
        <v>269</v>
      </c>
      <c r="Q41" s="3" t="s">
        <v>235</v>
      </c>
    </row>
    <row r="42" spans="1:17" s="16" customFormat="1" ht="204" x14ac:dyDescent="0.2">
      <c r="A42" s="2">
        <v>2017</v>
      </c>
      <c r="B42" s="2">
        <v>35</v>
      </c>
      <c r="C42" s="3" t="s">
        <v>293</v>
      </c>
      <c r="D42" s="3" t="s">
        <v>210</v>
      </c>
      <c r="E42" s="2">
        <v>9</v>
      </c>
      <c r="F42" s="3" t="s">
        <v>120</v>
      </c>
      <c r="G42" s="3" t="s">
        <v>121</v>
      </c>
      <c r="H42" s="3" t="s">
        <v>91</v>
      </c>
      <c r="I42" s="3" t="s">
        <v>124</v>
      </c>
      <c r="J42" s="3" t="s">
        <v>85</v>
      </c>
      <c r="K42" s="2">
        <v>1</v>
      </c>
      <c r="L42" s="4">
        <v>42795</v>
      </c>
      <c r="M42" s="4">
        <v>43100</v>
      </c>
      <c r="N42" s="2">
        <v>43.571428571428569</v>
      </c>
      <c r="O42" s="2"/>
      <c r="P42" s="3" t="s">
        <v>269</v>
      </c>
      <c r="Q42" s="3" t="s">
        <v>235</v>
      </c>
    </row>
    <row r="43" spans="1:17" s="16" customFormat="1" ht="114.75" x14ac:dyDescent="0.2">
      <c r="A43" s="2">
        <v>2017</v>
      </c>
      <c r="B43" s="2">
        <v>36</v>
      </c>
      <c r="C43" s="3" t="s">
        <v>250</v>
      </c>
      <c r="D43" s="3" t="s">
        <v>210</v>
      </c>
      <c r="E43" s="2">
        <v>25</v>
      </c>
      <c r="F43" s="3" t="s">
        <v>157</v>
      </c>
      <c r="G43" s="3" t="s">
        <v>158</v>
      </c>
      <c r="H43" s="3" t="s">
        <v>159</v>
      </c>
      <c r="I43" s="3" t="s">
        <v>294</v>
      </c>
      <c r="J43" s="3" t="s">
        <v>295</v>
      </c>
      <c r="K43" s="2">
        <v>1</v>
      </c>
      <c r="L43" s="4">
        <v>42795</v>
      </c>
      <c r="M43" s="4">
        <v>43070</v>
      </c>
      <c r="N43" s="2">
        <v>39.285714285714285</v>
      </c>
      <c r="O43" s="2"/>
      <c r="P43" s="3"/>
      <c r="Q43" s="17" t="s">
        <v>249</v>
      </c>
    </row>
    <row r="44" spans="1:17" s="16" customFormat="1" ht="153" x14ac:dyDescent="0.2">
      <c r="A44" s="2">
        <v>2017</v>
      </c>
      <c r="B44" s="2">
        <v>37</v>
      </c>
      <c r="C44" s="3" t="s">
        <v>296</v>
      </c>
      <c r="D44" s="3" t="s">
        <v>210</v>
      </c>
      <c r="E44" s="2">
        <v>4</v>
      </c>
      <c r="F44" s="3" t="s">
        <v>102</v>
      </c>
      <c r="G44" s="3" t="s">
        <v>103</v>
      </c>
      <c r="H44" s="3" t="s">
        <v>106</v>
      </c>
      <c r="I44" s="3" t="s">
        <v>107</v>
      </c>
      <c r="J44" s="3" t="s">
        <v>108</v>
      </c>
      <c r="K44" s="2">
        <v>1</v>
      </c>
      <c r="L44" s="4">
        <v>42795</v>
      </c>
      <c r="M44" s="4">
        <v>43100</v>
      </c>
      <c r="N44" s="2">
        <v>43.571428571428569</v>
      </c>
      <c r="O44" s="2"/>
      <c r="P44" s="3"/>
      <c r="Q44" s="17"/>
    </row>
    <row r="45" spans="1:17" s="16" customFormat="1" ht="89.25" x14ac:dyDescent="0.2">
      <c r="A45" s="2">
        <v>2017</v>
      </c>
      <c r="B45" s="2">
        <v>38</v>
      </c>
      <c r="C45" s="3" t="s">
        <v>238</v>
      </c>
      <c r="D45" s="3" t="s">
        <v>210</v>
      </c>
      <c r="E45" s="2">
        <v>5</v>
      </c>
      <c r="F45" s="3" t="s">
        <v>109</v>
      </c>
      <c r="G45" s="3" t="s">
        <v>110</v>
      </c>
      <c r="H45" s="3" t="s">
        <v>111</v>
      </c>
      <c r="I45" s="3" t="s">
        <v>112</v>
      </c>
      <c r="J45" s="3" t="s">
        <v>297</v>
      </c>
      <c r="K45" s="2">
        <v>1</v>
      </c>
      <c r="L45" s="4">
        <v>42795</v>
      </c>
      <c r="M45" s="4">
        <v>43070</v>
      </c>
      <c r="N45" s="2">
        <v>39.285714285714285</v>
      </c>
      <c r="O45" s="2"/>
      <c r="P45" s="3"/>
      <c r="Q45" s="3" t="s">
        <v>235</v>
      </c>
    </row>
    <row r="46" spans="1:17" s="16" customFormat="1" x14ac:dyDescent="0.2"/>
    <row r="47" spans="1:17" s="16" customFormat="1" x14ac:dyDescent="0.2"/>
    <row r="48" spans="1:17" s="16" customFormat="1" x14ac:dyDescent="0.2"/>
    <row r="49" s="16" customFormat="1" x14ac:dyDescent="0.2"/>
  </sheetData>
  <pageMargins left="0.7" right="0.7" top="0.75" bottom="0.75" header="0.3" footer="0.3"/>
  <pageSetup paperSize="5" scale="5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23"/>
  <sheetViews>
    <sheetView workbookViewId="0"/>
  </sheetViews>
  <sheetFormatPr baseColWidth="10" defaultColWidth="11.42578125" defaultRowHeight="15" x14ac:dyDescent="0.25"/>
  <cols>
    <col min="1" max="1" width="39.5703125" customWidth="1"/>
    <col min="2" max="2" width="12.7109375" customWidth="1"/>
    <col min="6" max="6" width="13.140625" bestFit="1" customWidth="1"/>
  </cols>
  <sheetData>
    <row r="3" spans="1:6" ht="57" customHeight="1" x14ac:dyDescent="0.25">
      <c r="A3" s="18" t="s">
        <v>298</v>
      </c>
      <c r="B3" s="21" t="s">
        <v>299</v>
      </c>
    </row>
    <row r="4" spans="1:6" x14ac:dyDescent="0.25">
      <c r="A4" s="19" t="s">
        <v>156</v>
      </c>
      <c r="B4" s="20">
        <v>1</v>
      </c>
      <c r="C4" t="s">
        <v>300</v>
      </c>
      <c r="F4" s="24"/>
    </row>
    <row r="5" spans="1:6" x14ac:dyDescent="0.25">
      <c r="A5" s="22" t="s">
        <v>28</v>
      </c>
      <c r="B5" s="23">
        <v>44</v>
      </c>
      <c r="C5" t="s">
        <v>301</v>
      </c>
      <c r="D5" t="s">
        <v>302</v>
      </c>
      <c r="F5" s="24"/>
    </row>
    <row r="6" spans="1:6" x14ac:dyDescent="0.25">
      <c r="A6" s="22" t="s">
        <v>85</v>
      </c>
      <c r="B6" s="23">
        <v>15</v>
      </c>
      <c r="C6" t="s">
        <v>303</v>
      </c>
      <c r="F6" s="24"/>
    </row>
    <row r="7" spans="1:6" x14ac:dyDescent="0.25">
      <c r="A7" s="22" t="s">
        <v>217</v>
      </c>
      <c r="B7" s="23">
        <v>1</v>
      </c>
      <c r="C7" t="s">
        <v>303</v>
      </c>
      <c r="F7" s="24"/>
    </row>
    <row r="8" spans="1:6" x14ac:dyDescent="0.25">
      <c r="A8" s="22" t="s">
        <v>24</v>
      </c>
      <c r="B8" s="23">
        <v>18</v>
      </c>
      <c r="C8" t="s">
        <v>301</v>
      </c>
      <c r="F8" s="24"/>
    </row>
    <row r="9" spans="1:6" x14ac:dyDescent="0.25">
      <c r="A9" s="22" t="s">
        <v>20</v>
      </c>
      <c r="B9" s="23">
        <v>14</v>
      </c>
      <c r="F9" s="24"/>
    </row>
    <row r="10" spans="1:6" x14ac:dyDescent="0.25">
      <c r="A10" s="22" t="s">
        <v>88</v>
      </c>
      <c r="B10" s="23">
        <v>2</v>
      </c>
      <c r="C10" t="s">
        <v>303</v>
      </c>
      <c r="F10" s="24"/>
    </row>
    <row r="11" spans="1:6" x14ac:dyDescent="0.25">
      <c r="A11" s="22" t="s">
        <v>281</v>
      </c>
      <c r="B11" s="23">
        <v>2</v>
      </c>
      <c r="C11" t="s">
        <v>303</v>
      </c>
      <c r="F11" s="24"/>
    </row>
    <row r="12" spans="1:6" x14ac:dyDescent="0.25">
      <c r="A12" s="22" t="s">
        <v>276</v>
      </c>
      <c r="B12" s="23">
        <v>2</v>
      </c>
      <c r="F12" s="24"/>
    </row>
    <row r="13" spans="1:6" x14ac:dyDescent="0.25">
      <c r="A13" s="22" t="s">
        <v>297</v>
      </c>
      <c r="B13" s="23">
        <v>2</v>
      </c>
      <c r="C13" t="s">
        <v>301</v>
      </c>
      <c r="F13" s="24"/>
    </row>
    <row r="14" spans="1:6" x14ac:dyDescent="0.25">
      <c r="A14" s="22" t="s">
        <v>221</v>
      </c>
      <c r="B14" s="23">
        <v>1</v>
      </c>
      <c r="C14" t="s">
        <v>303</v>
      </c>
      <c r="F14" s="24"/>
    </row>
    <row r="15" spans="1:6" x14ac:dyDescent="0.25">
      <c r="A15" s="22" t="s">
        <v>95</v>
      </c>
      <c r="B15" s="23">
        <v>13</v>
      </c>
      <c r="C15" t="s">
        <v>301</v>
      </c>
      <c r="F15" s="24"/>
    </row>
    <row r="16" spans="1:6" x14ac:dyDescent="0.25">
      <c r="A16" s="22" t="s">
        <v>291</v>
      </c>
      <c r="B16" s="23">
        <v>1</v>
      </c>
      <c r="F16" s="24"/>
    </row>
    <row r="17" spans="1:6" x14ac:dyDescent="0.25">
      <c r="A17" s="22" t="s">
        <v>191</v>
      </c>
      <c r="B17" s="23">
        <v>2</v>
      </c>
      <c r="F17" s="24"/>
    </row>
    <row r="18" spans="1:6" x14ac:dyDescent="0.25">
      <c r="A18" s="22" t="s">
        <v>38</v>
      </c>
      <c r="B18" s="23">
        <v>2</v>
      </c>
      <c r="F18" s="24"/>
    </row>
    <row r="19" spans="1:6" x14ac:dyDescent="0.25">
      <c r="A19" s="22" t="s">
        <v>77</v>
      </c>
      <c r="B19" s="23">
        <v>1</v>
      </c>
      <c r="F19" s="24"/>
    </row>
    <row r="20" spans="1:6" x14ac:dyDescent="0.25">
      <c r="A20" s="22" t="s">
        <v>231</v>
      </c>
      <c r="B20" s="23">
        <v>1</v>
      </c>
      <c r="F20" s="24"/>
    </row>
    <row r="21" spans="1:6" x14ac:dyDescent="0.25">
      <c r="A21" s="22" t="s">
        <v>108</v>
      </c>
      <c r="B21" s="23">
        <v>1</v>
      </c>
      <c r="F21" s="24"/>
    </row>
    <row r="22" spans="1:6" x14ac:dyDescent="0.25">
      <c r="A22" s="22" t="s">
        <v>295</v>
      </c>
      <c r="B22" s="23">
        <v>7</v>
      </c>
      <c r="F22" s="24"/>
    </row>
    <row r="23" spans="1:6" x14ac:dyDescent="0.25">
      <c r="A23" s="19" t="s">
        <v>304</v>
      </c>
      <c r="B23" s="20">
        <v>130</v>
      </c>
      <c r="F23" s="2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M51"/>
  <sheetViews>
    <sheetView workbookViewId="0">
      <selection activeCell="H10" sqref="H10"/>
    </sheetView>
  </sheetViews>
  <sheetFormatPr baseColWidth="10" defaultColWidth="11.42578125" defaultRowHeight="15" x14ac:dyDescent="0.25"/>
  <cols>
    <col min="1" max="3" width="14.140625" customWidth="1"/>
    <col min="4" max="4" width="15" customWidth="1"/>
    <col min="5" max="5" width="11.85546875" bestFit="1" customWidth="1"/>
    <col min="8" max="8" width="18.42578125" bestFit="1" customWidth="1"/>
  </cols>
  <sheetData>
    <row r="1" spans="1:13" x14ac:dyDescent="0.25">
      <c r="E1" s="25" t="s">
        <v>305</v>
      </c>
      <c r="G1" s="49"/>
      <c r="M1" s="55"/>
    </row>
    <row r="2" spans="1:13" x14ac:dyDescent="0.25">
      <c r="A2" s="30" t="s">
        <v>199</v>
      </c>
      <c r="B2" s="29">
        <v>2016</v>
      </c>
      <c r="E2" s="51">
        <v>42916</v>
      </c>
      <c r="G2" s="50"/>
    </row>
    <row r="3" spans="1:13" ht="6" customHeight="1" thickBot="1" x14ac:dyDescent="0.3">
      <c r="B3" s="105"/>
      <c r="C3" s="105"/>
      <c r="D3" s="105"/>
      <c r="E3" s="105"/>
      <c r="F3" s="105"/>
    </row>
    <row r="4" spans="1:13" ht="15.75" thickBot="1" x14ac:dyDescent="0.3">
      <c r="A4" s="18" t="s">
        <v>298</v>
      </c>
      <c r="B4" s="97" t="s">
        <v>306</v>
      </c>
      <c r="C4" s="98" t="s">
        <v>307</v>
      </c>
      <c r="D4" s="58" t="s">
        <v>308</v>
      </c>
      <c r="E4" s="57" t="s">
        <v>309</v>
      </c>
      <c r="F4" s="59" t="s">
        <v>310</v>
      </c>
      <c r="H4" s="53"/>
      <c r="I4" s="52"/>
      <c r="J4" s="52"/>
      <c r="K4" s="52"/>
      <c r="L4" s="52"/>
      <c r="M4" s="52"/>
    </row>
    <row r="5" spans="1:13" x14ac:dyDescent="0.25">
      <c r="A5" s="19">
        <v>1</v>
      </c>
      <c r="B5" s="92">
        <v>0</v>
      </c>
      <c r="C5" s="93">
        <v>42826</v>
      </c>
      <c r="D5" s="61">
        <v>42826</v>
      </c>
      <c r="E5" s="61">
        <f>+D5-$E$2</f>
        <v>-90</v>
      </c>
      <c r="F5" s="62" t="str">
        <f t="shared" ref="F5:F42" si="0">+IF(E5=0,"vencido","sin vencer")</f>
        <v>sin vencer</v>
      </c>
      <c r="H5" s="54"/>
      <c r="I5" s="52"/>
      <c r="J5" s="52"/>
      <c r="K5" s="52"/>
      <c r="L5" s="52"/>
      <c r="M5" s="52"/>
    </row>
    <row r="6" spans="1:13" x14ac:dyDescent="0.25">
      <c r="A6" s="19">
        <v>2</v>
      </c>
      <c r="B6" s="60">
        <v>0</v>
      </c>
      <c r="C6" s="94">
        <v>42750</v>
      </c>
      <c r="D6" s="61">
        <v>42750</v>
      </c>
      <c r="E6" s="61">
        <f t="shared" ref="E6:E42" si="1">+D6-$E$2</f>
        <v>-166</v>
      </c>
      <c r="F6" s="62" t="str">
        <f t="shared" si="0"/>
        <v>sin vencer</v>
      </c>
      <c r="H6" s="54"/>
      <c r="I6" s="52"/>
      <c r="J6" s="52"/>
      <c r="K6" s="52"/>
      <c r="L6" s="52"/>
      <c r="M6" s="52"/>
    </row>
    <row r="7" spans="1:13" x14ac:dyDescent="0.25">
      <c r="A7" s="19">
        <v>3</v>
      </c>
      <c r="B7" s="63">
        <v>0.875</v>
      </c>
      <c r="C7" s="95">
        <v>42735</v>
      </c>
      <c r="D7" s="61">
        <v>42735</v>
      </c>
      <c r="E7" s="61">
        <f t="shared" si="1"/>
        <v>-181</v>
      </c>
      <c r="F7" s="62" t="str">
        <f t="shared" si="0"/>
        <v>sin vencer</v>
      </c>
      <c r="H7" s="54"/>
      <c r="I7" s="52"/>
      <c r="J7" s="52"/>
      <c r="K7" s="52"/>
      <c r="L7" s="52"/>
      <c r="M7" s="52"/>
    </row>
    <row r="8" spans="1:13" x14ac:dyDescent="0.25">
      <c r="A8" s="19">
        <v>4</v>
      </c>
      <c r="B8" s="60">
        <v>1</v>
      </c>
      <c r="C8" s="94">
        <v>42735</v>
      </c>
      <c r="D8" s="61">
        <v>42735</v>
      </c>
      <c r="E8" s="61">
        <f t="shared" si="1"/>
        <v>-181</v>
      </c>
      <c r="F8" s="62" t="str">
        <f t="shared" si="0"/>
        <v>sin vencer</v>
      </c>
      <c r="H8" s="54"/>
      <c r="I8" s="52"/>
      <c r="J8" s="52"/>
      <c r="K8" s="52"/>
      <c r="L8" s="52"/>
      <c r="M8" s="52"/>
    </row>
    <row r="9" spans="1:13" x14ac:dyDescent="0.25">
      <c r="A9" s="19">
        <v>5</v>
      </c>
      <c r="B9" s="60">
        <v>1</v>
      </c>
      <c r="C9" s="94">
        <v>42735</v>
      </c>
      <c r="D9" s="61">
        <v>42735</v>
      </c>
      <c r="E9" s="61">
        <f t="shared" si="1"/>
        <v>-181</v>
      </c>
      <c r="F9" s="62" t="str">
        <f t="shared" si="0"/>
        <v>sin vencer</v>
      </c>
      <c r="H9" s="54"/>
      <c r="I9" s="52"/>
      <c r="J9" s="52"/>
      <c r="K9" s="52"/>
      <c r="L9" s="52"/>
      <c r="M9" s="52"/>
    </row>
    <row r="10" spans="1:13" x14ac:dyDescent="0.25">
      <c r="A10" s="19">
        <v>6</v>
      </c>
      <c r="B10" s="60">
        <v>0</v>
      </c>
      <c r="C10" s="94">
        <v>42735</v>
      </c>
      <c r="D10" s="61">
        <v>42735</v>
      </c>
      <c r="E10" s="61">
        <f t="shared" si="1"/>
        <v>-181</v>
      </c>
      <c r="F10" s="62" t="str">
        <f t="shared" si="0"/>
        <v>sin vencer</v>
      </c>
      <c r="H10" s="54"/>
      <c r="I10" s="52"/>
      <c r="J10" s="52"/>
      <c r="K10" s="52"/>
      <c r="L10" s="52"/>
      <c r="M10" s="52"/>
    </row>
    <row r="11" spans="1:13" x14ac:dyDescent="0.25">
      <c r="A11" s="19">
        <v>7</v>
      </c>
      <c r="B11" s="60">
        <v>1</v>
      </c>
      <c r="C11" s="94">
        <v>42735</v>
      </c>
      <c r="D11" s="61">
        <v>42735</v>
      </c>
      <c r="E11" s="61">
        <f t="shared" si="1"/>
        <v>-181</v>
      </c>
      <c r="F11" s="62" t="str">
        <f t="shared" si="0"/>
        <v>sin vencer</v>
      </c>
      <c r="H11" s="56"/>
      <c r="I11" s="52"/>
      <c r="J11" s="52"/>
      <c r="K11" s="52"/>
      <c r="L11" s="52"/>
      <c r="M11" s="52"/>
    </row>
    <row r="12" spans="1:13" x14ac:dyDescent="0.25">
      <c r="A12" s="19">
        <v>8</v>
      </c>
      <c r="B12" s="60">
        <v>1</v>
      </c>
      <c r="C12" s="94">
        <v>42735</v>
      </c>
      <c r="D12" s="61">
        <v>42735</v>
      </c>
      <c r="E12" s="61">
        <f t="shared" si="1"/>
        <v>-181</v>
      </c>
      <c r="F12" s="62" t="str">
        <f t="shared" si="0"/>
        <v>sin vencer</v>
      </c>
      <c r="H12" s="56"/>
      <c r="I12" s="52"/>
      <c r="J12" s="52"/>
      <c r="K12" s="52"/>
      <c r="L12" s="52"/>
      <c r="M12" s="52"/>
    </row>
    <row r="13" spans="1:13" x14ac:dyDescent="0.25">
      <c r="A13" s="19">
        <v>9</v>
      </c>
      <c r="B13" s="60">
        <v>1</v>
      </c>
      <c r="C13" s="94">
        <v>42735</v>
      </c>
      <c r="D13" s="61">
        <v>42735</v>
      </c>
      <c r="E13" s="61">
        <f t="shared" si="1"/>
        <v>-181</v>
      </c>
      <c r="F13" s="62" t="str">
        <f t="shared" si="0"/>
        <v>sin vencer</v>
      </c>
      <c r="H13" s="56"/>
      <c r="I13" s="52"/>
      <c r="J13" s="52"/>
      <c r="K13" s="52"/>
      <c r="L13" s="52"/>
      <c r="M13" s="52"/>
    </row>
    <row r="14" spans="1:13" x14ac:dyDescent="0.25">
      <c r="A14" s="19">
        <v>10</v>
      </c>
      <c r="B14" s="60">
        <v>1</v>
      </c>
      <c r="C14" s="94">
        <v>42735</v>
      </c>
      <c r="D14" s="61">
        <v>42735</v>
      </c>
      <c r="E14" s="61">
        <f t="shared" si="1"/>
        <v>-181</v>
      </c>
      <c r="F14" s="62" t="str">
        <f t="shared" si="0"/>
        <v>sin vencer</v>
      </c>
      <c r="H14" s="56"/>
      <c r="I14" s="52"/>
      <c r="J14" s="52"/>
      <c r="K14" s="52"/>
      <c r="L14" s="52"/>
      <c r="M14" s="52"/>
    </row>
    <row r="15" spans="1:13" x14ac:dyDescent="0.25">
      <c r="A15" s="19">
        <v>11</v>
      </c>
      <c r="B15" s="60">
        <v>1</v>
      </c>
      <c r="C15" s="94">
        <v>42735</v>
      </c>
      <c r="D15" s="61">
        <v>42735</v>
      </c>
      <c r="E15" s="61">
        <f t="shared" si="1"/>
        <v>-181</v>
      </c>
      <c r="F15" s="62" t="str">
        <f t="shared" si="0"/>
        <v>sin vencer</v>
      </c>
      <c r="H15" s="56"/>
      <c r="I15" s="52"/>
      <c r="J15" s="52"/>
      <c r="K15" s="52"/>
      <c r="L15" s="52"/>
      <c r="M15" s="52"/>
    </row>
    <row r="16" spans="1:13" x14ac:dyDescent="0.25">
      <c r="A16" s="19">
        <v>12</v>
      </c>
      <c r="B16" s="60">
        <v>1</v>
      </c>
      <c r="C16" s="94">
        <v>42735</v>
      </c>
      <c r="D16" s="61">
        <v>42735</v>
      </c>
      <c r="E16" s="61">
        <f t="shared" si="1"/>
        <v>-181</v>
      </c>
      <c r="F16" s="62" t="str">
        <f t="shared" si="0"/>
        <v>sin vencer</v>
      </c>
      <c r="H16" s="56"/>
      <c r="I16" s="52"/>
      <c r="J16" s="52"/>
      <c r="K16" s="52"/>
      <c r="L16" s="52"/>
      <c r="M16" s="52"/>
    </row>
    <row r="17" spans="1:13" x14ac:dyDescent="0.25">
      <c r="A17" s="19">
        <v>13</v>
      </c>
      <c r="B17" s="60">
        <v>1</v>
      </c>
      <c r="C17" s="94">
        <v>42735</v>
      </c>
      <c r="D17" s="61">
        <v>42735</v>
      </c>
      <c r="E17" s="61">
        <f t="shared" si="1"/>
        <v>-181</v>
      </c>
      <c r="F17" s="62" t="str">
        <f t="shared" si="0"/>
        <v>sin vencer</v>
      </c>
      <c r="H17" s="56"/>
      <c r="I17" s="52"/>
      <c r="J17" s="52"/>
      <c r="K17" s="52"/>
      <c r="L17" s="52"/>
      <c r="M17" s="52"/>
    </row>
    <row r="18" spans="1:13" x14ac:dyDescent="0.25">
      <c r="A18" s="19">
        <v>14</v>
      </c>
      <c r="B18" s="60">
        <v>1</v>
      </c>
      <c r="C18" s="94">
        <v>42735</v>
      </c>
      <c r="D18" s="61">
        <v>42735</v>
      </c>
      <c r="E18" s="61">
        <f t="shared" si="1"/>
        <v>-181</v>
      </c>
      <c r="F18" s="62" t="str">
        <f t="shared" si="0"/>
        <v>sin vencer</v>
      </c>
      <c r="H18" s="56"/>
      <c r="I18" s="52"/>
      <c r="J18" s="52"/>
      <c r="K18" s="52"/>
      <c r="L18" s="52"/>
      <c r="M18" s="52"/>
    </row>
    <row r="19" spans="1:13" x14ac:dyDescent="0.25">
      <c r="A19" s="19">
        <v>15</v>
      </c>
      <c r="B19" s="60">
        <v>1</v>
      </c>
      <c r="C19" s="94">
        <v>42735</v>
      </c>
      <c r="D19" s="61">
        <v>42735</v>
      </c>
      <c r="E19" s="61">
        <f t="shared" si="1"/>
        <v>-181</v>
      </c>
      <c r="F19" s="62" t="str">
        <f t="shared" si="0"/>
        <v>sin vencer</v>
      </c>
      <c r="H19" s="56"/>
      <c r="I19" s="52"/>
      <c r="J19" s="52"/>
      <c r="K19" s="52"/>
      <c r="L19" s="52"/>
      <c r="M19" s="52"/>
    </row>
    <row r="20" spans="1:13" x14ac:dyDescent="0.25">
      <c r="A20" s="19">
        <v>16</v>
      </c>
      <c r="B20" s="60">
        <v>1</v>
      </c>
      <c r="C20" s="94">
        <v>42735</v>
      </c>
      <c r="D20" s="61">
        <v>42735</v>
      </c>
      <c r="E20" s="61">
        <f t="shared" si="1"/>
        <v>-181</v>
      </c>
      <c r="F20" s="62" t="str">
        <f t="shared" si="0"/>
        <v>sin vencer</v>
      </c>
      <c r="H20" s="56"/>
      <c r="I20" s="52"/>
      <c r="J20" s="52"/>
      <c r="K20" s="52"/>
      <c r="L20" s="52"/>
      <c r="M20" s="52"/>
    </row>
    <row r="21" spans="1:13" x14ac:dyDescent="0.25">
      <c r="A21" s="19">
        <v>17</v>
      </c>
      <c r="B21" s="60">
        <v>1</v>
      </c>
      <c r="C21" s="94">
        <v>42735</v>
      </c>
      <c r="D21" s="61">
        <v>42735</v>
      </c>
      <c r="E21" s="61">
        <f t="shared" si="1"/>
        <v>-181</v>
      </c>
      <c r="F21" s="62" t="str">
        <f t="shared" si="0"/>
        <v>sin vencer</v>
      </c>
      <c r="H21" s="56"/>
      <c r="I21" s="52"/>
      <c r="J21" s="52"/>
      <c r="K21" s="52"/>
      <c r="L21" s="52"/>
      <c r="M21" s="52"/>
    </row>
    <row r="22" spans="1:13" x14ac:dyDescent="0.25">
      <c r="A22" s="19">
        <v>18</v>
      </c>
      <c r="B22" s="60">
        <v>1</v>
      </c>
      <c r="C22" s="94">
        <v>42735</v>
      </c>
      <c r="D22" s="61">
        <v>42735</v>
      </c>
      <c r="E22" s="61">
        <f t="shared" si="1"/>
        <v>-181</v>
      </c>
      <c r="F22" s="62" t="str">
        <f t="shared" si="0"/>
        <v>sin vencer</v>
      </c>
      <c r="H22" s="56"/>
      <c r="I22" s="52"/>
      <c r="J22" s="52"/>
      <c r="K22" s="52"/>
      <c r="L22" s="52"/>
      <c r="M22" s="52"/>
    </row>
    <row r="23" spans="1:13" x14ac:dyDescent="0.25">
      <c r="A23" s="19">
        <v>19</v>
      </c>
      <c r="B23" s="60">
        <v>1</v>
      </c>
      <c r="C23" s="94">
        <v>42916</v>
      </c>
      <c r="D23" s="61">
        <v>42916</v>
      </c>
      <c r="E23" s="61">
        <f t="shared" si="1"/>
        <v>0</v>
      </c>
      <c r="F23" s="62" t="str">
        <f t="shared" si="0"/>
        <v>vencido</v>
      </c>
      <c r="H23" s="56"/>
      <c r="I23" s="52"/>
      <c r="J23" s="52"/>
      <c r="K23" s="52"/>
      <c r="L23" s="52"/>
      <c r="M23" s="52"/>
    </row>
    <row r="24" spans="1:13" x14ac:dyDescent="0.25">
      <c r="A24" s="19">
        <v>20</v>
      </c>
      <c r="B24" s="60">
        <v>1</v>
      </c>
      <c r="C24" s="94">
        <v>42735</v>
      </c>
      <c r="D24" s="61">
        <v>42735</v>
      </c>
      <c r="E24" s="61">
        <f t="shared" si="1"/>
        <v>-181</v>
      </c>
      <c r="F24" s="62" t="str">
        <f t="shared" si="0"/>
        <v>sin vencer</v>
      </c>
      <c r="H24" s="56"/>
      <c r="I24" s="52"/>
      <c r="J24" s="52"/>
      <c r="K24" s="52"/>
      <c r="L24" s="52"/>
      <c r="M24" s="52"/>
    </row>
    <row r="25" spans="1:13" x14ac:dyDescent="0.25">
      <c r="A25" s="19">
        <v>21</v>
      </c>
      <c r="B25" s="60">
        <v>1</v>
      </c>
      <c r="C25" s="94">
        <v>42735</v>
      </c>
      <c r="D25" s="61">
        <v>42735</v>
      </c>
      <c r="E25" s="61">
        <f t="shared" si="1"/>
        <v>-181</v>
      </c>
      <c r="F25" s="62" t="str">
        <f t="shared" si="0"/>
        <v>sin vencer</v>
      </c>
      <c r="H25" s="56"/>
      <c r="I25" s="52"/>
      <c r="J25" s="52"/>
      <c r="K25" s="52"/>
      <c r="L25" s="52"/>
      <c r="M25" s="52"/>
    </row>
    <row r="26" spans="1:13" x14ac:dyDescent="0.25">
      <c r="A26" s="19">
        <v>22</v>
      </c>
      <c r="B26" s="60">
        <v>1</v>
      </c>
      <c r="C26" s="94">
        <v>42916</v>
      </c>
      <c r="D26" s="61">
        <v>42916</v>
      </c>
      <c r="E26" s="61">
        <f t="shared" si="1"/>
        <v>0</v>
      </c>
      <c r="F26" s="62" t="str">
        <f t="shared" si="0"/>
        <v>vencido</v>
      </c>
      <c r="H26" s="56"/>
      <c r="I26" s="52"/>
      <c r="J26" s="52"/>
      <c r="K26" s="52"/>
      <c r="L26" s="52"/>
      <c r="M26" s="52"/>
    </row>
    <row r="27" spans="1:13" x14ac:dyDescent="0.25">
      <c r="A27" s="19">
        <v>23</v>
      </c>
      <c r="B27" s="60">
        <v>0</v>
      </c>
      <c r="C27" s="94">
        <v>42916</v>
      </c>
      <c r="D27" s="61">
        <v>42916</v>
      </c>
      <c r="E27" s="61">
        <f t="shared" si="1"/>
        <v>0</v>
      </c>
      <c r="F27" s="62" t="str">
        <f t="shared" si="0"/>
        <v>vencido</v>
      </c>
      <c r="H27" s="56"/>
      <c r="I27" s="52"/>
      <c r="J27" s="52"/>
      <c r="K27" s="52"/>
      <c r="L27" s="52"/>
      <c r="M27" s="52"/>
    </row>
    <row r="28" spans="1:13" x14ac:dyDescent="0.25">
      <c r="A28" s="19">
        <v>24</v>
      </c>
      <c r="B28" s="60">
        <v>1</v>
      </c>
      <c r="C28" s="94">
        <v>42735</v>
      </c>
      <c r="D28" s="61">
        <v>42735</v>
      </c>
      <c r="E28" s="61">
        <f t="shared" si="1"/>
        <v>-181</v>
      </c>
      <c r="F28" s="62" t="str">
        <f t="shared" si="0"/>
        <v>sin vencer</v>
      </c>
      <c r="H28" s="56"/>
      <c r="I28" s="52"/>
      <c r="J28" s="52"/>
      <c r="K28" s="52"/>
      <c r="L28" s="52"/>
      <c r="M28" s="52"/>
    </row>
    <row r="29" spans="1:13" x14ac:dyDescent="0.25">
      <c r="A29" s="19">
        <v>25</v>
      </c>
      <c r="B29" s="60">
        <v>1</v>
      </c>
      <c r="C29" s="94">
        <v>42735</v>
      </c>
      <c r="D29" s="61">
        <v>42735</v>
      </c>
      <c r="E29" s="61">
        <f t="shared" si="1"/>
        <v>-181</v>
      </c>
      <c r="F29" s="62" t="str">
        <f t="shared" si="0"/>
        <v>sin vencer</v>
      </c>
      <c r="H29" s="56"/>
      <c r="I29" s="52"/>
      <c r="J29" s="52"/>
      <c r="K29" s="52"/>
      <c r="L29" s="52"/>
      <c r="M29" s="52"/>
    </row>
    <row r="30" spans="1:13" x14ac:dyDescent="0.25">
      <c r="A30" s="19">
        <v>26</v>
      </c>
      <c r="B30" s="60">
        <v>0.5</v>
      </c>
      <c r="C30" s="94">
        <v>42735</v>
      </c>
      <c r="D30" s="61">
        <v>42735</v>
      </c>
      <c r="E30" s="61">
        <f t="shared" si="1"/>
        <v>-181</v>
      </c>
      <c r="F30" s="62" t="str">
        <f t="shared" si="0"/>
        <v>sin vencer</v>
      </c>
      <c r="H30" s="56"/>
      <c r="I30" s="52"/>
      <c r="J30" s="52"/>
      <c r="K30" s="52"/>
      <c r="L30" s="52"/>
      <c r="M30" s="52"/>
    </row>
    <row r="31" spans="1:13" x14ac:dyDescent="0.25">
      <c r="A31" s="19">
        <v>27</v>
      </c>
      <c r="B31" s="60">
        <v>0</v>
      </c>
      <c r="C31" s="94">
        <v>42916</v>
      </c>
      <c r="D31" s="61">
        <v>42916</v>
      </c>
      <c r="E31" s="61">
        <f t="shared" si="1"/>
        <v>0</v>
      </c>
      <c r="F31" s="62" t="str">
        <f t="shared" si="0"/>
        <v>vencido</v>
      </c>
      <c r="H31" s="56"/>
      <c r="I31" s="52"/>
      <c r="J31" s="52"/>
      <c r="K31" s="52"/>
      <c r="L31" s="52"/>
      <c r="M31" s="52"/>
    </row>
    <row r="32" spans="1:13" x14ac:dyDescent="0.25">
      <c r="A32" s="19">
        <v>28</v>
      </c>
      <c r="B32" s="60">
        <v>1</v>
      </c>
      <c r="C32" s="94">
        <v>42916</v>
      </c>
      <c r="D32" s="61">
        <v>42916</v>
      </c>
      <c r="E32" s="61">
        <f t="shared" si="1"/>
        <v>0</v>
      </c>
      <c r="F32" s="62" t="str">
        <f t="shared" si="0"/>
        <v>vencido</v>
      </c>
      <c r="H32" s="56"/>
      <c r="I32" s="52"/>
      <c r="J32" s="52"/>
      <c r="K32" s="52"/>
      <c r="L32" s="52"/>
      <c r="M32" s="52"/>
    </row>
    <row r="33" spans="1:13" x14ac:dyDescent="0.25">
      <c r="A33" s="19">
        <v>29</v>
      </c>
      <c r="B33" s="60">
        <v>1</v>
      </c>
      <c r="C33" s="94">
        <v>42916</v>
      </c>
      <c r="D33" s="61">
        <v>42916</v>
      </c>
      <c r="E33" s="61">
        <f t="shared" si="1"/>
        <v>0</v>
      </c>
      <c r="F33" s="62" t="str">
        <f t="shared" si="0"/>
        <v>vencido</v>
      </c>
      <c r="H33" s="56"/>
      <c r="I33" s="52"/>
      <c r="J33" s="52"/>
      <c r="K33" s="52"/>
      <c r="L33" s="52"/>
      <c r="M33" s="52"/>
    </row>
    <row r="34" spans="1:13" x14ac:dyDescent="0.25">
      <c r="A34" s="19">
        <v>30</v>
      </c>
      <c r="B34" s="60">
        <v>1</v>
      </c>
      <c r="C34" s="94">
        <v>42916</v>
      </c>
      <c r="D34" s="61">
        <v>42916</v>
      </c>
      <c r="E34" s="61">
        <f t="shared" si="1"/>
        <v>0</v>
      </c>
      <c r="F34" s="62" t="str">
        <f t="shared" si="0"/>
        <v>vencido</v>
      </c>
      <c r="H34" s="56"/>
      <c r="I34" s="52"/>
      <c r="J34" s="52"/>
      <c r="K34" s="52"/>
      <c r="L34" s="52"/>
      <c r="M34" s="52"/>
    </row>
    <row r="35" spans="1:13" x14ac:dyDescent="0.25">
      <c r="A35" s="19">
        <v>31</v>
      </c>
      <c r="B35" s="60">
        <v>0</v>
      </c>
      <c r="C35" s="94">
        <v>42916</v>
      </c>
      <c r="D35" s="61">
        <v>42916</v>
      </c>
      <c r="E35" s="61">
        <f t="shared" si="1"/>
        <v>0</v>
      </c>
      <c r="F35" s="62" t="str">
        <f t="shared" si="0"/>
        <v>vencido</v>
      </c>
      <c r="H35" s="56"/>
      <c r="I35" s="52"/>
      <c r="J35" s="52"/>
      <c r="K35" s="52"/>
      <c r="L35" s="52"/>
      <c r="M35" s="52"/>
    </row>
    <row r="36" spans="1:13" x14ac:dyDescent="0.25">
      <c r="A36" s="19">
        <v>32</v>
      </c>
      <c r="B36" s="60">
        <v>1</v>
      </c>
      <c r="C36" s="94">
        <v>42916</v>
      </c>
      <c r="D36" s="61">
        <v>42916</v>
      </c>
      <c r="E36" s="61">
        <f t="shared" si="1"/>
        <v>0</v>
      </c>
      <c r="F36" s="62" t="str">
        <f t="shared" si="0"/>
        <v>vencido</v>
      </c>
      <c r="H36" s="56"/>
      <c r="I36" s="52"/>
      <c r="J36" s="52"/>
      <c r="K36" s="52"/>
      <c r="L36" s="52"/>
      <c r="M36" s="52"/>
    </row>
    <row r="37" spans="1:13" x14ac:dyDescent="0.25">
      <c r="A37" s="19">
        <v>33</v>
      </c>
      <c r="B37" s="60">
        <v>1</v>
      </c>
      <c r="C37" s="94">
        <v>42916</v>
      </c>
      <c r="D37" s="61">
        <v>42916</v>
      </c>
      <c r="E37" s="61">
        <f t="shared" si="1"/>
        <v>0</v>
      </c>
      <c r="F37" s="62" t="str">
        <f t="shared" si="0"/>
        <v>vencido</v>
      </c>
      <c r="H37" s="56"/>
      <c r="I37" s="52"/>
      <c r="J37" s="52"/>
      <c r="K37" s="52"/>
      <c r="L37" s="52"/>
      <c r="M37" s="52"/>
    </row>
    <row r="38" spans="1:13" x14ac:dyDescent="0.25">
      <c r="A38" s="19">
        <v>34</v>
      </c>
      <c r="B38" s="60">
        <v>1</v>
      </c>
      <c r="C38" s="94">
        <v>42916</v>
      </c>
      <c r="D38" s="61">
        <v>42916</v>
      </c>
      <c r="E38" s="61">
        <f t="shared" si="1"/>
        <v>0</v>
      </c>
      <c r="F38" s="62" t="str">
        <f t="shared" si="0"/>
        <v>vencido</v>
      </c>
      <c r="H38" s="56"/>
      <c r="I38" s="52"/>
      <c r="J38" s="52"/>
      <c r="K38" s="52"/>
      <c r="L38" s="52"/>
      <c r="M38" s="52"/>
    </row>
    <row r="39" spans="1:13" x14ac:dyDescent="0.25">
      <c r="A39" s="19">
        <v>35</v>
      </c>
      <c r="B39" s="60">
        <v>0</v>
      </c>
      <c r="C39" s="94">
        <v>42825</v>
      </c>
      <c r="D39" s="61">
        <v>42825</v>
      </c>
      <c r="E39" s="61">
        <f t="shared" si="1"/>
        <v>-91</v>
      </c>
      <c r="F39" s="62" t="str">
        <f t="shared" si="0"/>
        <v>sin vencer</v>
      </c>
      <c r="H39" s="56"/>
      <c r="I39" s="52"/>
      <c r="J39" s="52"/>
      <c r="K39" s="52"/>
      <c r="L39" s="52"/>
      <c r="M39" s="52"/>
    </row>
    <row r="40" spans="1:13" x14ac:dyDescent="0.25">
      <c r="A40" s="19">
        <v>37</v>
      </c>
      <c r="B40" s="60">
        <v>0</v>
      </c>
      <c r="C40" s="94">
        <v>42916</v>
      </c>
      <c r="D40" s="61">
        <v>42916</v>
      </c>
      <c r="E40" s="61">
        <f t="shared" si="1"/>
        <v>0</v>
      </c>
      <c r="F40" s="62" t="str">
        <f t="shared" si="0"/>
        <v>vencido</v>
      </c>
      <c r="H40" s="56"/>
      <c r="I40" s="52"/>
      <c r="J40" s="52"/>
      <c r="K40" s="52"/>
      <c r="L40" s="52"/>
      <c r="M40" s="52"/>
    </row>
    <row r="41" spans="1:13" x14ac:dyDescent="0.25">
      <c r="A41" s="19">
        <v>54</v>
      </c>
      <c r="B41" s="60">
        <v>0</v>
      </c>
      <c r="C41" s="94">
        <v>42916</v>
      </c>
      <c r="D41" s="61">
        <v>42916</v>
      </c>
      <c r="E41" s="61">
        <f t="shared" si="1"/>
        <v>0</v>
      </c>
      <c r="F41" s="62" t="str">
        <f t="shared" si="0"/>
        <v>vencido</v>
      </c>
      <c r="H41" s="56"/>
      <c r="I41" s="52"/>
      <c r="J41" s="52"/>
      <c r="K41" s="52"/>
      <c r="L41" s="52"/>
      <c r="M41" s="52"/>
    </row>
    <row r="42" spans="1:13" ht="15.75" thickBot="1" x14ac:dyDescent="0.3">
      <c r="A42" s="19">
        <v>55</v>
      </c>
      <c r="B42" s="64">
        <v>0</v>
      </c>
      <c r="C42" s="96">
        <v>42735</v>
      </c>
      <c r="D42" s="65">
        <v>42735</v>
      </c>
      <c r="E42" s="65">
        <f t="shared" si="1"/>
        <v>-181</v>
      </c>
      <c r="F42" s="66" t="str">
        <f t="shared" si="0"/>
        <v>sin vencer</v>
      </c>
      <c r="H42" s="56"/>
      <c r="I42" s="52"/>
      <c r="J42" s="52"/>
      <c r="K42" s="52"/>
      <c r="L42" s="52"/>
      <c r="M42" s="52"/>
    </row>
    <row r="43" spans="1:13" x14ac:dyDescent="0.25">
      <c r="A43" s="19" t="s">
        <v>304</v>
      </c>
      <c r="B43" s="20">
        <v>0.80387931034482762</v>
      </c>
      <c r="C43" s="45">
        <v>42735</v>
      </c>
      <c r="D43" s="48"/>
      <c r="E43" s="48"/>
      <c r="H43" s="52"/>
      <c r="I43" s="52"/>
      <c r="J43" s="52"/>
      <c r="K43" s="52"/>
      <c r="L43" s="52"/>
      <c r="M43" s="52"/>
    </row>
    <row r="44" spans="1:13" x14ac:dyDescent="0.25">
      <c r="A44" s="19"/>
      <c r="B44" s="20"/>
      <c r="C44" s="45"/>
      <c r="D44" s="48"/>
      <c r="E44" s="48"/>
    </row>
    <row r="45" spans="1:13" ht="15.75" thickBot="1" x14ac:dyDescent="0.3">
      <c r="A45" s="40" t="s">
        <v>311</v>
      </c>
      <c r="B45" s="41" t="s">
        <v>312</v>
      </c>
      <c r="D45" s="48"/>
      <c r="E45" s="48"/>
    </row>
    <row r="46" spans="1:13" ht="15.75" thickTop="1" x14ac:dyDescent="0.25">
      <c r="A46" s="28">
        <v>1</v>
      </c>
      <c r="B46">
        <f>+COUNTIF($B$5:$B$42,A46)</f>
        <v>26</v>
      </c>
      <c r="D46" s="48"/>
      <c r="E46" s="48"/>
    </row>
    <row r="47" spans="1:13" x14ac:dyDescent="0.25">
      <c r="A47" s="28">
        <v>0.5</v>
      </c>
      <c r="B47">
        <f>+COUNTIF($B$5:$B$42,A47)</f>
        <v>1</v>
      </c>
      <c r="D47" s="48"/>
      <c r="E47" s="48"/>
    </row>
    <row r="48" spans="1:13" x14ac:dyDescent="0.25">
      <c r="A48" s="28">
        <v>0.88</v>
      </c>
      <c r="B48" s="38">
        <v>1</v>
      </c>
      <c r="C48" s="39" t="s">
        <v>313</v>
      </c>
      <c r="D48" s="26"/>
      <c r="E48" s="26"/>
    </row>
    <row r="49" spans="1:2" ht="15.75" thickBot="1" x14ac:dyDescent="0.3">
      <c r="A49" s="32">
        <v>0</v>
      </c>
      <c r="B49">
        <f>+COUNTIF($B$5:$B$42,A49)</f>
        <v>10</v>
      </c>
    </row>
    <row r="50" spans="1:2" ht="16.5" thickTop="1" thickBot="1" x14ac:dyDescent="0.3">
      <c r="A50" s="31" t="s">
        <v>314</v>
      </c>
      <c r="B50" s="31">
        <f>+SUM(B46:B49)</f>
        <v>38</v>
      </c>
    </row>
    <row r="51" spans="1:2" ht="15.75" thickTop="1"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41"/>
  <sheetViews>
    <sheetView workbookViewId="0"/>
  </sheetViews>
  <sheetFormatPr baseColWidth="10" defaultColWidth="11.42578125" defaultRowHeight="15" x14ac:dyDescent="0.25"/>
  <sheetData>
    <row r="2" spans="1:11" ht="7.5" customHeight="1" x14ac:dyDescent="0.25">
      <c r="A2" s="105"/>
      <c r="B2" s="105"/>
      <c r="C2" s="105"/>
      <c r="D2" s="105"/>
      <c r="E2" s="105"/>
    </row>
    <row r="3" spans="1:11" ht="15.75" thickBot="1" x14ac:dyDescent="0.3">
      <c r="A3" s="80" t="s">
        <v>306</v>
      </c>
      <c r="B3" s="80" t="s">
        <v>307</v>
      </c>
      <c r="C3" s="80" t="s">
        <v>308</v>
      </c>
      <c r="D3" s="80" t="s">
        <v>309</v>
      </c>
      <c r="E3" s="80" t="s">
        <v>310</v>
      </c>
    </row>
    <row r="4" spans="1:11" x14ac:dyDescent="0.25">
      <c r="A4" s="81">
        <v>0</v>
      </c>
      <c r="B4" s="82">
        <v>42826</v>
      </c>
      <c r="C4" s="82">
        <v>42826</v>
      </c>
      <c r="D4" s="82">
        <v>-90</v>
      </c>
      <c r="E4" s="83" t="s">
        <v>315</v>
      </c>
      <c r="H4" s="67" t="s">
        <v>316</v>
      </c>
      <c r="I4" s="68"/>
      <c r="J4" s="68"/>
      <c r="K4" s="69"/>
    </row>
    <row r="5" spans="1:11" ht="15.75" thickBot="1" x14ac:dyDescent="0.3">
      <c r="A5" s="84">
        <v>0</v>
      </c>
      <c r="B5" s="85">
        <v>42750</v>
      </c>
      <c r="C5" s="85">
        <v>42750</v>
      </c>
      <c r="D5" s="85">
        <v>-166</v>
      </c>
      <c r="E5" s="86" t="s">
        <v>315</v>
      </c>
      <c r="H5" s="70"/>
      <c r="I5" s="71"/>
      <c r="J5" s="71"/>
      <c r="K5" s="72"/>
    </row>
    <row r="6" spans="1:11" x14ac:dyDescent="0.25">
      <c r="A6" s="84">
        <v>0.875</v>
      </c>
      <c r="B6" s="85">
        <v>42735</v>
      </c>
      <c r="C6" s="85">
        <v>42735</v>
      </c>
      <c r="D6" s="85">
        <v>-181</v>
      </c>
      <c r="E6" s="86" t="s">
        <v>315</v>
      </c>
    </row>
    <row r="7" spans="1:11" x14ac:dyDescent="0.25">
      <c r="A7" s="84">
        <v>1</v>
      </c>
      <c r="B7" s="85">
        <v>42735</v>
      </c>
      <c r="C7" s="85">
        <v>42735</v>
      </c>
      <c r="D7" s="85">
        <v>-181</v>
      </c>
      <c r="E7" s="86" t="s">
        <v>315</v>
      </c>
    </row>
    <row r="8" spans="1:11" x14ac:dyDescent="0.25">
      <c r="A8" s="84">
        <v>1</v>
      </c>
      <c r="B8" s="85">
        <v>42735</v>
      </c>
      <c r="C8" s="85">
        <v>42735</v>
      </c>
      <c r="D8" s="85">
        <v>-181</v>
      </c>
      <c r="E8" s="86" t="s">
        <v>315</v>
      </c>
    </row>
    <row r="9" spans="1:11" x14ac:dyDescent="0.25">
      <c r="A9" s="84">
        <v>0</v>
      </c>
      <c r="B9" s="85">
        <v>42735</v>
      </c>
      <c r="C9" s="85">
        <v>42735</v>
      </c>
      <c r="D9" s="85">
        <v>-181</v>
      </c>
      <c r="E9" s="86" t="s">
        <v>315</v>
      </c>
    </row>
    <row r="10" spans="1:11" x14ac:dyDescent="0.25">
      <c r="A10" s="84">
        <v>1</v>
      </c>
      <c r="B10" s="85">
        <v>42735</v>
      </c>
      <c r="C10" s="85">
        <v>42735</v>
      </c>
      <c r="D10" s="85">
        <v>-181</v>
      </c>
      <c r="E10" s="86" t="s">
        <v>315</v>
      </c>
    </row>
    <row r="11" spans="1:11" x14ac:dyDescent="0.25">
      <c r="A11" s="84">
        <v>1</v>
      </c>
      <c r="B11" s="85">
        <v>42735</v>
      </c>
      <c r="C11" s="85">
        <v>42735</v>
      </c>
      <c r="D11" s="85">
        <v>-181</v>
      </c>
      <c r="E11" s="86" t="s">
        <v>315</v>
      </c>
    </row>
    <row r="12" spans="1:11" x14ac:dyDescent="0.25">
      <c r="A12" s="84">
        <v>1</v>
      </c>
      <c r="B12" s="85">
        <v>42735</v>
      </c>
      <c r="C12" s="85">
        <v>42735</v>
      </c>
      <c r="D12" s="85">
        <v>-181</v>
      </c>
      <c r="E12" s="86" t="s">
        <v>315</v>
      </c>
    </row>
    <row r="13" spans="1:11" x14ac:dyDescent="0.25">
      <c r="A13" s="84">
        <v>1</v>
      </c>
      <c r="B13" s="85">
        <v>42735</v>
      </c>
      <c r="C13" s="85">
        <v>42735</v>
      </c>
      <c r="D13" s="85">
        <v>-181</v>
      </c>
      <c r="E13" s="86" t="s">
        <v>315</v>
      </c>
    </row>
    <row r="14" spans="1:11" x14ac:dyDescent="0.25">
      <c r="A14" s="84">
        <v>1</v>
      </c>
      <c r="B14" s="85">
        <v>42735</v>
      </c>
      <c r="C14" s="85">
        <v>42735</v>
      </c>
      <c r="D14" s="85">
        <v>-181</v>
      </c>
      <c r="E14" s="86" t="s">
        <v>315</v>
      </c>
    </row>
    <row r="15" spans="1:11" x14ac:dyDescent="0.25">
      <c r="A15" s="84">
        <v>1</v>
      </c>
      <c r="B15" s="85">
        <v>42735</v>
      </c>
      <c r="C15" s="85">
        <v>42735</v>
      </c>
      <c r="D15" s="85">
        <v>-181</v>
      </c>
      <c r="E15" s="86" t="s">
        <v>315</v>
      </c>
    </row>
    <row r="16" spans="1:11" x14ac:dyDescent="0.25">
      <c r="A16" s="84">
        <v>1</v>
      </c>
      <c r="B16" s="85">
        <v>42735</v>
      </c>
      <c r="C16" s="85">
        <v>42735</v>
      </c>
      <c r="D16" s="85">
        <v>-181</v>
      </c>
      <c r="E16" s="86" t="s">
        <v>315</v>
      </c>
    </row>
    <row r="17" spans="1:5" x14ac:dyDescent="0.25">
      <c r="A17" s="84">
        <v>1</v>
      </c>
      <c r="B17" s="85">
        <v>42735</v>
      </c>
      <c r="C17" s="85">
        <v>42735</v>
      </c>
      <c r="D17" s="85">
        <v>-181</v>
      </c>
      <c r="E17" s="86" t="s">
        <v>315</v>
      </c>
    </row>
    <row r="18" spans="1:5" x14ac:dyDescent="0.25">
      <c r="A18" s="84">
        <v>1</v>
      </c>
      <c r="B18" s="85">
        <v>42735</v>
      </c>
      <c r="C18" s="85">
        <v>42735</v>
      </c>
      <c r="D18" s="85">
        <v>-181</v>
      </c>
      <c r="E18" s="86" t="s">
        <v>315</v>
      </c>
    </row>
    <row r="19" spans="1:5" x14ac:dyDescent="0.25">
      <c r="A19" s="84">
        <v>1</v>
      </c>
      <c r="B19" s="85">
        <v>42735</v>
      </c>
      <c r="C19" s="85">
        <v>42735</v>
      </c>
      <c r="D19" s="85">
        <v>-181</v>
      </c>
      <c r="E19" s="86" t="s">
        <v>315</v>
      </c>
    </row>
    <row r="20" spans="1:5" x14ac:dyDescent="0.25">
      <c r="A20" s="84">
        <v>1</v>
      </c>
      <c r="B20" s="85">
        <v>42735</v>
      </c>
      <c r="C20" s="85">
        <v>42735</v>
      </c>
      <c r="D20" s="85">
        <v>-181</v>
      </c>
      <c r="E20" s="86" t="s">
        <v>315</v>
      </c>
    </row>
    <row r="21" spans="1:5" x14ac:dyDescent="0.25">
      <c r="A21" s="84">
        <v>1</v>
      </c>
      <c r="B21" s="85">
        <v>42735</v>
      </c>
      <c r="C21" s="85">
        <v>42735</v>
      </c>
      <c r="D21" s="85">
        <v>-181</v>
      </c>
      <c r="E21" s="86" t="s">
        <v>315</v>
      </c>
    </row>
    <row r="22" spans="1:5" x14ac:dyDescent="0.25">
      <c r="A22" s="84">
        <v>1</v>
      </c>
      <c r="B22" s="85">
        <v>42916</v>
      </c>
      <c r="C22" s="85">
        <v>42916</v>
      </c>
      <c r="D22" s="85">
        <v>0</v>
      </c>
      <c r="E22" s="86" t="s">
        <v>317</v>
      </c>
    </row>
    <row r="23" spans="1:5" x14ac:dyDescent="0.25">
      <c r="A23" s="84">
        <v>1</v>
      </c>
      <c r="B23" s="85">
        <v>42735</v>
      </c>
      <c r="C23" s="85">
        <v>42735</v>
      </c>
      <c r="D23" s="85">
        <v>-181</v>
      </c>
      <c r="E23" s="86" t="s">
        <v>315</v>
      </c>
    </row>
    <row r="24" spans="1:5" x14ac:dyDescent="0.25">
      <c r="A24" s="84">
        <v>1</v>
      </c>
      <c r="B24" s="85">
        <v>42735</v>
      </c>
      <c r="C24" s="85">
        <v>42735</v>
      </c>
      <c r="D24" s="85">
        <v>-181</v>
      </c>
      <c r="E24" s="86" t="s">
        <v>315</v>
      </c>
    </row>
    <row r="25" spans="1:5" x14ac:dyDescent="0.25">
      <c r="A25" s="84">
        <v>1</v>
      </c>
      <c r="B25" s="85">
        <v>42916</v>
      </c>
      <c r="C25" s="85">
        <v>42916</v>
      </c>
      <c r="D25" s="85">
        <v>0</v>
      </c>
      <c r="E25" s="86" t="s">
        <v>317</v>
      </c>
    </row>
    <row r="26" spans="1:5" x14ac:dyDescent="0.25">
      <c r="A26" s="84">
        <v>0</v>
      </c>
      <c r="B26" s="85">
        <v>42916</v>
      </c>
      <c r="C26" s="85">
        <v>42916</v>
      </c>
      <c r="D26" s="85">
        <v>0</v>
      </c>
      <c r="E26" s="86" t="s">
        <v>317</v>
      </c>
    </row>
    <row r="27" spans="1:5" x14ac:dyDescent="0.25">
      <c r="A27" s="84">
        <v>1</v>
      </c>
      <c r="B27" s="85">
        <v>42735</v>
      </c>
      <c r="C27" s="85">
        <v>42735</v>
      </c>
      <c r="D27" s="85">
        <v>-181</v>
      </c>
      <c r="E27" s="86" t="s">
        <v>315</v>
      </c>
    </row>
    <row r="28" spans="1:5" x14ac:dyDescent="0.25">
      <c r="A28" s="84">
        <v>1</v>
      </c>
      <c r="B28" s="85">
        <v>42735</v>
      </c>
      <c r="C28" s="85">
        <v>42735</v>
      </c>
      <c r="D28" s="85">
        <v>-181</v>
      </c>
      <c r="E28" s="86" t="s">
        <v>315</v>
      </c>
    </row>
    <row r="29" spans="1:5" x14ac:dyDescent="0.25">
      <c r="A29" s="84">
        <v>0.5</v>
      </c>
      <c r="B29" s="85">
        <v>42735</v>
      </c>
      <c r="C29" s="85">
        <v>42735</v>
      </c>
      <c r="D29" s="85">
        <v>-181</v>
      </c>
      <c r="E29" s="86" t="s">
        <v>315</v>
      </c>
    </row>
    <row r="30" spans="1:5" x14ac:dyDescent="0.25">
      <c r="A30" s="84">
        <v>0</v>
      </c>
      <c r="B30" s="85">
        <v>42916</v>
      </c>
      <c r="C30" s="85">
        <v>42916</v>
      </c>
      <c r="D30" s="85">
        <v>0</v>
      </c>
      <c r="E30" s="86" t="s">
        <v>317</v>
      </c>
    </row>
    <row r="31" spans="1:5" x14ac:dyDescent="0.25">
      <c r="A31" s="84">
        <v>1</v>
      </c>
      <c r="B31" s="85">
        <v>42916</v>
      </c>
      <c r="C31" s="85">
        <v>42916</v>
      </c>
      <c r="D31" s="85">
        <v>0</v>
      </c>
      <c r="E31" s="86" t="s">
        <v>317</v>
      </c>
    </row>
    <row r="32" spans="1:5" x14ac:dyDescent="0.25">
      <c r="A32" s="84">
        <v>1</v>
      </c>
      <c r="B32" s="85">
        <v>42916</v>
      </c>
      <c r="C32" s="85">
        <v>42916</v>
      </c>
      <c r="D32" s="85">
        <v>0</v>
      </c>
      <c r="E32" s="86" t="s">
        <v>317</v>
      </c>
    </row>
    <row r="33" spans="1:5" x14ac:dyDescent="0.25">
      <c r="A33" s="84">
        <v>1</v>
      </c>
      <c r="B33" s="85">
        <v>42916</v>
      </c>
      <c r="C33" s="85">
        <v>42916</v>
      </c>
      <c r="D33" s="85">
        <v>0</v>
      </c>
      <c r="E33" s="86" t="s">
        <v>317</v>
      </c>
    </row>
    <row r="34" spans="1:5" x14ac:dyDescent="0.25">
      <c r="A34" s="84">
        <v>0</v>
      </c>
      <c r="B34" s="85">
        <v>42916</v>
      </c>
      <c r="C34" s="85">
        <v>42916</v>
      </c>
      <c r="D34" s="85">
        <v>0</v>
      </c>
      <c r="E34" s="86" t="s">
        <v>317</v>
      </c>
    </row>
    <row r="35" spans="1:5" x14ac:dyDescent="0.25">
      <c r="A35" s="84">
        <v>1</v>
      </c>
      <c r="B35" s="85">
        <v>42916</v>
      </c>
      <c r="C35" s="85">
        <v>42916</v>
      </c>
      <c r="D35" s="85">
        <v>0</v>
      </c>
      <c r="E35" s="86" t="s">
        <v>317</v>
      </c>
    </row>
    <row r="36" spans="1:5" x14ac:dyDescent="0.25">
      <c r="A36" s="84">
        <v>1</v>
      </c>
      <c r="B36" s="85">
        <v>42916</v>
      </c>
      <c r="C36" s="85">
        <v>42916</v>
      </c>
      <c r="D36" s="85">
        <v>0</v>
      </c>
      <c r="E36" s="86" t="s">
        <v>317</v>
      </c>
    </row>
    <row r="37" spans="1:5" x14ac:dyDescent="0.25">
      <c r="A37" s="84">
        <v>1</v>
      </c>
      <c r="B37" s="85">
        <v>42916</v>
      </c>
      <c r="C37" s="85">
        <v>42916</v>
      </c>
      <c r="D37" s="85">
        <v>0</v>
      </c>
      <c r="E37" s="86" t="s">
        <v>317</v>
      </c>
    </row>
    <row r="38" spans="1:5" x14ac:dyDescent="0.25">
      <c r="A38" s="84">
        <v>0</v>
      </c>
      <c r="B38" s="85">
        <v>42825</v>
      </c>
      <c r="C38" s="85">
        <v>42825</v>
      </c>
      <c r="D38" s="85">
        <v>-91</v>
      </c>
      <c r="E38" s="86" t="s">
        <v>315</v>
      </c>
    </row>
    <row r="39" spans="1:5" x14ac:dyDescent="0.25">
      <c r="A39" s="84">
        <v>0</v>
      </c>
      <c r="B39" s="85">
        <v>42916</v>
      </c>
      <c r="C39" s="85">
        <v>42916</v>
      </c>
      <c r="D39" s="85">
        <v>0</v>
      </c>
      <c r="E39" s="86" t="s">
        <v>317</v>
      </c>
    </row>
    <row r="40" spans="1:5" x14ac:dyDescent="0.25">
      <c r="A40" s="84">
        <v>0</v>
      </c>
      <c r="B40" s="85">
        <v>42916</v>
      </c>
      <c r="C40" s="85">
        <v>42916</v>
      </c>
      <c r="D40" s="85">
        <v>0</v>
      </c>
      <c r="E40" s="86" t="s">
        <v>317</v>
      </c>
    </row>
    <row r="41" spans="1:5" ht="15.75" thickBot="1" x14ac:dyDescent="0.3">
      <c r="A41" s="87">
        <v>0</v>
      </c>
      <c r="B41" s="88">
        <v>42735</v>
      </c>
      <c r="C41" s="88">
        <v>42735</v>
      </c>
      <c r="D41" s="88">
        <v>-181</v>
      </c>
      <c r="E41" s="89" t="s">
        <v>315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8"/>
  <sheetViews>
    <sheetView workbookViewId="0">
      <selection activeCell="D16" sqref="D16"/>
    </sheetView>
  </sheetViews>
  <sheetFormatPr baseColWidth="10" defaultColWidth="11.42578125" defaultRowHeight="15" x14ac:dyDescent="0.25"/>
  <cols>
    <col min="1" max="1" width="17.5703125" bestFit="1" customWidth="1"/>
    <col min="2" max="2" width="16.42578125" bestFit="1" customWidth="1"/>
    <col min="3" max="3" width="17.42578125" customWidth="1"/>
    <col min="4" max="4" width="22.140625" customWidth="1"/>
    <col min="5" max="5" width="22.7109375" customWidth="1"/>
  </cols>
  <sheetData>
    <row r="1" spans="1:5" ht="18.75" x14ac:dyDescent="0.3">
      <c r="A1" s="73" t="s">
        <v>318</v>
      </c>
      <c r="D1" s="125" t="s">
        <v>319</v>
      </c>
      <c r="E1" s="125"/>
    </row>
    <row r="3" spans="1:5" x14ac:dyDescent="0.25">
      <c r="A3" s="18" t="s">
        <v>298</v>
      </c>
      <c r="B3" t="s">
        <v>320</v>
      </c>
      <c r="C3" t="s">
        <v>321</v>
      </c>
      <c r="D3" s="74" t="s">
        <v>322</v>
      </c>
      <c r="E3" s="74" t="s">
        <v>323</v>
      </c>
    </row>
    <row r="4" spans="1:5" x14ac:dyDescent="0.25">
      <c r="A4" s="19">
        <v>0</v>
      </c>
      <c r="B4" s="20">
        <v>10</v>
      </c>
      <c r="C4" s="20">
        <v>10</v>
      </c>
      <c r="D4" s="91">
        <v>5</v>
      </c>
      <c r="E4" s="75">
        <v>5</v>
      </c>
    </row>
    <row r="5" spans="1:5" x14ac:dyDescent="0.25">
      <c r="A5" s="19">
        <v>0.5</v>
      </c>
      <c r="B5" s="20">
        <v>1</v>
      </c>
      <c r="C5" s="20">
        <v>1</v>
      </c>
      <c r="D5" s="91"/>
      <c r="E5" s="75">
        <v>1</v>
      </c>
    </row>
    <row r="6" spans="1:5" x14ac:dyDescent="0.25">
      <c r="A6" s="19">
        <v>0.875</v>
      </c>
      <c r="B6" s="20">
        <v>1</v>
      </c>
      <c r="C6" s="20">
        <v>1</v>
      </c>
      <c r="D6" s="91"/>
      <c r="E6" s="75">
        <v>1</v>
      </c>
    </row>
    <row r="7" spans="1:5" x14ac:dyDescent="0.25">
      <c r="A7" s="19">
        <v>1</v>
      </c>
      <c r="B7" s="20">
        <v>26</v>
      </c>
      <c r="C7" s="20">
        <v>26</v>
      </c>
      <c r="D7" s="90">
        <v>8</v>
      </c>
      <c r="E7" s="90">
        <v>18</v>
      </c>
    </row>
    <row r="8" spans="1:5" x14ac:dyDescent="0.25">
      <c r="A8" s="19" t="s">
        <v>304</v>
      </c>
      <c r="B8" s="20">
        <v>38</v>
      </c>
      <c r="C8" s="20">
        <v>38</v>
      </c>
      <c r="D8">
        <f>+SUM(D4:D7)</f>
        <v>13</v>
      </c>
      <c r="E8">
        <f>+SUM(E4:E7)</f>
        <v>25</v>
      </c>
    </row>
  </sheetData>
  <mergeCells count="1">
    <mergeCell ref="D1:E1"/>
  </mergeCell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F57"/>
  <sheetViews>
    <sheetView workbookViewId="0">
      <selection activeCell="I26" sqref="I26"/>
    </sheetView>
  </sheetViews>
  <sheetFormatPr baseColWidth="10" defaultColWidth="11.42578125" defaultRowHeight="15" x14ac:dyDescent="0.25"/>
  <cols>
    <col min="1" max="1" width="17.5703125" customWidth="1"/>
    <col min="2" max="2" width="14" style="35" customWidth="1"/>
    <col min="3" max="6" width="14" customWidth="1"/>
  </cols>
  <sheetData>
    <row r="1" spans="1:6" x14ac:dyDescent="0.25">
      <c r="B1"/>
      <c r="D1" s="25" t="s">
        <v>324</v>
      </c>
    </row>
    <row r="2" spans="1:6" x14ac:dyDescent="0.25">
      <c r="A2" s="18" t="s">
        <v>199</v>
      </c>
      <c r="B2" s="34">
        <v>2017</v>
      </c>
      <c r="D2" s="46">
        <v>42916</v>
      </c>
      <c r="F2" s="47">
        <f>+D2</f>
        <v>42916</v>
      </c>
    </row>
    <row r="3" spans="1:6" ht="5.25" customHeight="1" thickBot="1" x14ac:dyDescent="0.3">
      <c r="B3" s="105"/>
      <c r="C3" s="105"/>
      <c r="D3" s="105"/>
      <c r="E3" s="105"/>
      <c r="F3" s="105"/>
    </row>
    <row r="4" spans="1:6" ht="15.75" thickBot="1" x14ac:dyDescent="0.3">
      <c r="A4" s="18" t="s">
        <v>298</v>
      </c>
      <c r="B4" s="97" t="s">
        <v>306</v>
      </c>
      <c r="C4" s="98" t="s">
        <v>307</v>
      </c>
      <c r="D4" s="76" t="s">
        <v>308</v>
      </c>
      <c r="E4" s="57"/>
      <c r="F4" s="59" t="s">
        <v>325</v>
      </c>
    </row>
    <row r="5" spans="1:6" x14ac:dyDescent="0.25">
      <c r="A5" s="19">
        <v>1</v>
      </c>
      <c r="B5" s="99">
        <v>0.66666666666666663</v>
      </c>
      <c r="C5" s="100">
        <v>43070</v>
      </c>
      <c r="D5" s="61">
        <v>43070</v>
      </c>
      <c r="E5" s="61">
        <f>+D5-$F$2</f>
        <v>154</v>
      </c>
      <c r="F5" s="62" t="str">
        <f t="shared" ref="F5:F9" si="0">+IF(E5=0,"vencido","sin vencer")</f>
        <v>sin vencer</v>
      </c>
    </row>
    <row r="6" spans="1:6" x14ac:dyDescent="0.25">
      <c r="A6" s="19">
        <v>2</v>
      </c>
      <c r="B6" s="77">
        <v>0.66666666666666663</v>
      </c>
      <c r="C6" s="101">
        <v>43100</v>
      </c>
      <c r="D6" s="61">
        <v>43100</v>
      </c>
      <c r="E6" s="61">
        <f t="shared" ref="E6:E47" si="1">+D6-$F$2</f>
        <v>184</v>
      </c>
      <c r="F6" s="62" t="str">
        <f t="shared" si="0"/>
        <v>sin vencer</v>
      </c>
    </row>
    <row r="7" spans="1:6" x14ac:dyDescent="0.25">
      <c r="A7" s="19">
        <v>3</v>
      </c>
      <c r="B7" s="77">
        <v>0.5</v>
      </c>
      <c r="C7" s="101">
        <v>43070</v>
      </c>
      <c r="D7" s="61">
        <v>43070</v>
      </c>
      <c r="E7" s="61">
        <f t="shared" si="1"/>
        <v>154</v>
      </c>
      <c r="F7" s="62" t="str">
        <f t="shared" si="0"/>
        <v>sin vencer</v>
      </c>
    </row>
    <row r="8" spans="1:6" x14ac:dyDescent="0.25">
      <c r="A8" s="19">
        <v>4</v>
      </c>
      <c r="B8" s="77">
        <v>0.33333333333333331</v>
      </c>
      <c r="C8" s="101">
        <v>42916</v>
      </c>
      <c r="D8" s="61">
        <v>42916</v>
      </c>
      <c r="E8" s="61">
        <f t="shared" si="1"/>
        <v>0</v>
      </c>
      <c r="F8" s="62" t="str">
        <f t="shared" si="0"/>
        <v>vencido</v>
      </c>
    </row>
    <row r="9" spans="1:6" x14ac:dyDescent="0.25">
      <c r="A9" s="19">
        <v>5</v>
      </c>
      <c r="B9" s="77">
        <v>0.5</v>
      </c>
      <c r="C9" s="101">
        <v>43070</v>
      </c>
      <c r="D9" s="61">
        <v>43070</v>
      </c>
      <c r="E9" s="61">
        <f t="shared" si="1"/>
        <v>154</v>
      </c>
      <c r="F9" s="62" t="str">
        <f t="shared" si="0"/>
        <v>sin vencer</v>
      </c>
    </row>
    <row r="10" spans="1:6" x14ac:dyDescent="0.25">
      <c r="A10" s="19">
        <v>6</v>
      </c>
      <c r="B10" s="77">
        <v>0.5</v>
      </c>
      <c r="C10" s="101">
        <v>42916</v>
      </c>
      <c r="D10" s="61">
        <v>42916</v>
      </c>
      <c r="E10" s="61">
        <f t="shared" si="1"/>
        <v>0</v>
      </c>
      <c r="F10" s="62" t="str">
        <f>+IF(E10=0,"vencido","sin vencer")</f>
        <v>vencido</v>
      </c>
    </row>
    <row r="11" spans="1:6" x14ac:dyDescent="0.25">
      <c r="A11" s="19">
        <v>7</v>
      </c>
      <c r="B11" s="77">
        <v>0.5</v>
      </c>
      <c r="C11" s="101">
        <v>43100</v>
      </c>
      <c r="D11" s="61">
        <v>43100</v>
      </c>
      <c r="E11" s="61">
        <f t="shared" si="1"/>
        <v>184</v>
      </c>
      <c r="F11" s="62" t="str">
        <f t="shared" ref="F11:F47" si="2">+IF(E11=0,"vencido","sin vencer")</f>
        <v>sin vencer</v>
      </c>
    </row>
    <row r="12" spans="1:6" x14ac:dyDescent="0.25">
      <c r="A12" s="19">
        <v>8</v>
      </c>
      <c r="B12" s="77">
        <v>0.5</v>
      </c>
      <c r="C12" s="101">
        <v>43100</v>
      </c>
      <c r="D12" s="61">
        <v>43100</v>
      </c>
      <c r="E12" s="61">
        <f t="shared" si="1"/>
        <v>184</v>
      </c>
      <c r="F12" s="62" t="str">
        <f t="shared" si="2"/>
        <v>sin vencer</v>
      </c>
    </row>
    <row r="13" spans="1:6" x14ac:dyDescent="0.25">
      <c r="A13" s="19">
        <v>9</v>
      </c>
      <c r="B13" s="77">
        <v>0.5</v>
      </c>
      <c r="C13" s="101">
        <v>43070</v>
      </c>
      <c r="D13" s="61">
        <v>43070</v>
      </c>
      <c r="E13" s="61">
        <f t="shared" si="1"/>
        <v>154</v>
      </c>
      <c r="F13" s="62" t="str">
        <f t="shared" si="2"/>
        <v>sin vencer</v>
      </c>
    </row>
    <row r="14" spans="1:6" x14ac:dyDescent="0.25">
      <c r="A14" s="19">
        <v>10</v>
      </c>
      <c r="B14" s="77">
        <v>1</v>
      </c>
      <c r="C14" s="102">
        <v>43100</v>
      </c>
      <c r="D14" s="61">
        <v>43100</v>
      </c>
      <c r="E14" s="61">
        <f t="shared" si="1"/>
        <v>184</v>
      </c>
      <c r="F14" s="62" t="str">
        <f t="shared" si="2"/>
        <v>sin vencer</v>
      </c>
    </row>
    <row r="15" spans="1:6" x14ac:dyDescent="0.25">
      <c r="A15" s="19">
        <v>11</v>
      </c>
      <c r="B15" s="77">
        <v>0</v>
      </c>
      <c r="C15" s="101">
        <v>43100</v>
      </c>
      <c r="D15" s="61">
        <v>43100</v>
      </c>
      <c r="E15" s="61">
        <f t="shared" si="1"/>
        <v>184</v>
      </c>
      <c r="F15" s="62" t="str">
        <f t="shared" si="2"/>
        <v>sin vencer</v>
      </c>
    </row>
    <row r="16" spans="1:6" x14ac:dyDescent="0.25">
      <c r="A16" s="19">
        <v>12</v>
      </c>
      <c r="B16" s="77">
        <v>0</v>
      </c>
      <c r="C16" s="101">
        <v>43100</v>
      </c>
      <c r="D16" s="61">
        <v>43100</v>
      </c>
      <c r="E16" s="61">
        <f t="shared" si="1"/>
        <v>184</v>
      </c>
      <c r="F16" s="62" t="str">
        <f t="shared" si="2"/>
        <v>sin vencer</v>
      </c>
    </row>
    <row r="17" spans="1:6" x14ac:dyDescent="0.25">
      <c r="A17" s="19">
        <v>13</v>
      </c>
      <c r="B17" s="77">
        <v>1</v>
      </c>
      <c r="C17" s="102">
        <v>43100</v>
      </c>
      <c r="D17" s="61">
        <v>43100</v>
      </c>
      <c r="E17" s="61">
        <f t="shared" si="1"/>
        <v>184</v>
      </c>
      <c r="F17" s="62" t="str">
        <f t="shared" si="2"/>
        <v>sin vencer</v>
      </c>
    </row>
    <row r="18" spans="1:6" x14ac:dyDescent="0.25">
      <c r="A18" s="19">
        <v>14</v>
      </c>
      <c r="B18" s="77">
        <v>0</v>
      </c>
      <c r="C18" s="101">
        <v>43100</v>
      </c>
      <c r="D18" s="61">
        <v>43100</v>
      </c>
      <c r="E18" s="61">
        <f t="shared" si="1"/>
        <v>184</v>
      </c>
      <c r="F18" s="62" t="str">
        <f t="shared" si="2"/>
        <v>sin vencer</v>
      </c>
    </row>
    <row r="19" spans="1:6" x14ac:dyDescent="0.25">
      <c r="A19" s="19">
        <v>15</v>
      </c>
      <c r="B19" s="77">
        <v>0.66666666666666663</v>
      </c>
      <c r="C19" s="101">
        <v>42916</v>
      </c>
      <c r="D19" s="61">
        <v>42916</v>
      </c>
      <c r="E19" s="61">
        <f t="shared" si="1"/>
        <v>0</v>
      </c>
      <c r="F19" s="62" t="str">
        <f t="shared" si="2"/>
        <v>vencido</v>
      </c>
    </row>
    <row r="20" spans="1:6" x14ac:dyDescent="0.25">
      <c r="A20" s="19">
        <v>16</v>
      </c>
      <c r="B20" s="77">
        <v>0</v>
      </c>
      <c r="C20" s="101">
        <v>43070</v>
      </c>
      <c r="D20" s="61">
        <v>43070</v>
      </c>
      <c r="E20" s="61">
        <f t="shared" si="1"/>
        <v>154</v>
      </c>
      <c r="F20" s="62" t="str">
        <f t="shared" si="2"/>
        <v>sin vencer</v>
      </c>
    </row>
    <row r="21" spans="1:6" x14ac:dyDescent="0.25">
      <c r="A21" s="19">
        <v>17</v>
      </c>
      <c r="B21" s="77">
        <v>0.5</v>
      </c>
      <c r="C21" s="101">
        <v>42916</v>
      </c>
      <c r="D21" s="61">
        <v>42916</v>
      </c>
      <c r="E21" s="61">
        <f t="shared" si="1"/>
        <v>0</v>
      </c>
      <c r="F21" s="62" t="str">
        <f t="shared" si="2"/>
        <v>vencido</v>
      </c>
    </row>
    <row r="22" spans="1:6" x14ac:dyDescent="0.25">
      <c r="A22" s="19">
        <v>18</v>
      </c>
      <c r="B22" s="77">
        <v>0.5</v>
      </c>
      <c r="C22" s="101">
        <v>43100</v>
      </c>
      <c r="D22" s="61">
        <v>43100</v>
      </c>
      <c r="E22" s="61">
        <f t="shared" si="1"/>
        <v>184</v>
      </c>
      <c r="F22" s="62" t="str">
        <f t="shared" si="2"/>
        <v>sin vencer</v>
      </c>
    </row>
    <row r="23" spans="1:6" x14ac:dyDescent="0.25">
      <c r="A23" s="19">
        <v>19</v>
      </c>
      <c r="B23" s="77">
        <v>1</v>
      </c>
      <c r="C23" s="102">
        <v>43100</v>
      </c>
      <c r="D23" s="61">
        <v>43100</v>
      </c>
      <c r="E23" s="61">
        <f t="shared" si="1"/>
        <v>184</v>
      </c>
      <c r="F23" s="62" t="str">
        <f t="shared" si="2"/>
        <v>sin vencer</v>
      </c>
    </row>
    <row r="24" spans="1:6" x14ac:dyDescent="0.25">
      <c r="A24" s="19">
        <v>20</v>
      </c>
      <c r="B24" s="77">
        <v>0.33333333333333331</v>
      </c>
      <c r="C24" s="101">
        <v>42916</v>
      </c>
      <c r="D24" s="61">
        <v>42916</v>
      </c>
      <c r="E24" s="61">
        <f t="shared" si="1"/>
        <v>0</v>
      </c>
      <c r="F24" s="62" t="str">
        <f t="shared" si="2"/>
        <v>vencido</v>
      </c>
    </row>
    <row r="25" spans="1:6" x14ac:dyDescent="0.25">
      <c r="A25" s="19">
        <v>21</v>
      </c>
      <c r="B25" s="77">
        <v>1</v>
      </c>
      <c r="C25" s="102">
        <v>43100</v>
      </c>
      <c r="D25" s="61">
        <v>43100</v>
      </c>
      <c r="E25" s="61">
        <f t="shared" si="1"/>
        <v>184</v>
      </c>
      <c r="F25" s="62" t="str">
        <f t="shared" si="2"/>
        <v>sin vencer</v>
      </c>
    </row>
    <row r="26" spans="1:6" x14ac:dyDescent="0.25">
      <c r="A26" s="19">
        <v>22</v>
      </c>
      <c r="B26" s="77">
        <v>1</v>
      </c>
      <c r="C26" s="102">
        <v>42916</v>
      </c>
      <c r="D26" s="61">
        <v>42916</v>
      </c>
      <c r="E26" s="61">
        <f t="shared" si="1"/>
        <v>0</v>
      </c>
      <c r="F26" s="62" t="str">
        <f t="shared" si="2"/>
        <v>vencido</v>
      </c>
    </row>
    <row r="27" spans="1:6" x14ac:dyDescent="0.25">
      <c r="A27" s="19">
        <v>23</v>
      </c>
      <c r="B27" s="77">
        <v>0.5</v>
      </c>
      <c r="C27" s="101">
        <v>42916</v>
      </c>
      <c r="D27" s="61">
        <v>42916</v>
      </c>
      <c r="E27" s="61">
        <f t="shared" si="1"/>
        <v>0</v>
      </c>
      <c r="F27" s="62" t="str">
        <f t="shared" si="2"/>
        <v>vencido</v>
      </c>
    </row>
    <row r="28" spans="1:6" x14ac:dyDescent="0.25">
      <c r="A28" s="19">
        <v>24</v>
      </c>
      <c r="B28" s="77">
        <v>1</v>
      </c>
      <c r="C28" s="102">
        <v>42916</v>
      </c>
      <c r="D28" s="61">
        <v>42916</v>
      </c>
      <c r="E28" s="61">
        <f t="shared" si="1"/>
        <v>0</v>
      </c>
      <c r="F28" s="62" t="str">
        <f t="shared" si="2"/>
        <v>vencido</v>
      </c>
    </row>
    <row r="29" spans="1:6" x14ac:dyDescent="0.25">
      <c r="A29" s="19">
        <v>25</v>
      </c>
      <c r="B29" s="77">
        <v>0</v>
      </c>
      <c r="C29" s="101">
        <v>43070</v>
      </c>
      <c r="D29" s="61">
        <v>43070</v>
      </c>
      <c r="E29" s="61">
        <f t="shared" si="1"/>
        <v>154</v>
      </c>
      <c r="F29" s="62" t="str">
        <f t="shared" si="2"/>
        <v>sin vencer</v>
      </c>
    </row>
    <row r="30" spans="1:6" x14ac:dyDescent="0.25">
      <c r="A30" s="19">
        <v>26</v>
      </c>
      <c r="B30" s="77">
        <v>0</v>
      </c>
      <c r="C30" s="101">
        <v>43070</v>
      </c>
      <c r="D30" s="61">
        <v>43070</v>
      </c>
      <c r="E30" s="61">
        <f t="shared" si="1"/>
        <v>154</v>
      </c>
      <c r="F30" s="62" t="str">
        <f t="shared" si="2"/>
        <v>sin vencer</v>
      </c>
    </row>
    <row r="31" spans="1:6" x14ac:dyDescent="0.25">
      <c r="A31" s="19">
        <v>27</v>
      </c>
      <c r="B31" s="77">
        <v>0.5</v>
      </c>
      <c r="C31" s="101">
        <v>42916</v>
      </c>
      <c r="D31" s="61">
        <v>42916</v>
      </c>
      <c r="E31" s="61">
        <f t="shared" si="1"/>
        <v>0</v>
      </c>
      <c r="F31" s="62" t="str">
        <f t="shared" si="2"/>
        <v>vencido</v>
      </c>
    </row>
    <row r="32" spans="1:6" x14ac:dyDescent="0.25">
      <c r="A32" s="19">
        <v>28</v>
      </c>
      <c r="B32" s="77">
        <v>0.5</v>
      </c>
      <c r="C32" s="101">
        <v>42916</v>
      </c>
      <c r="D32" s="61">
        <v>42916</v>
      </c>
      <c r="E32" s="61">
        <f t="shared" si="1"/>
        <v>0</v>
      </c>
      <c r="F32" s="62" t="str">
        <f t="shared" si="2"/>
        <v>vencido</v>
      </c>
    </row>
    <row r="33" spans="1:6" x14ac:dyDescent="0.25">
      <c r="A33" s="19">
        <v>29</v>
      </c>
      <c r="B33" s="77">
        <v>0</v>
      </c>
      <c r="C33" s="101">
        <v>43070</v>
      </c>
      <c r="D33" s="61">
        <v>43070</v>
      </c>
      <c r="E33" s="61">
        <f t="shared" si="1"/>
        <v>154</v>
      </c>
      <c r="F33" s="62" t="str">
        <f t="shared" si="2"/>
        <v>sin vencer</v>
      </c>
    </row>
    <row r="34" spans="1:6" x14ac:dyDescent="0.25">
      <c r="A34" s="19">
        <v>30</v>
      </c>
      <c r="B34" s="77">
        <v>0</v>
      </c>
      <c r="C34" s="101">
        <v>43070</v>
      </c>
      <c r="D34" s="61">
        <v>43070</v>
      </c>
      <c r="E34" s="61">
        <f t="shared" si="1"/>
        <v>154</v>
      </c>
      <c r="F34" s="62" t="str">
        <f t="shared" si="2"/>
        <v>sin vencer</v>
      </c>
    </row>
    <row r="35" spans="1:6" x14ac:dyDescent="0.25">
      <c r="A35" s="19">
        <v>31</v>
      </c>
      <c r="B35" s="77">
        <v>0.5</v>
      </c>
      <c r="C35" s="101">
        <v>42916</v>
      </c>
      <c r="D35" s="61">
        <v>42916</v>
      </c>
      <c r="E35" s="61">
        <f t="shared" si="1"/>
        <v>0</v>
      </c>
      <c r="F35" s="62" t="str">
        <f t="shared" si="2"/>
        <v>vencido</v>
      </c>
    </row>
    <row r="36" spans="1:6" x14ac:dyDescent="0.25">
      <c r="A36" s="19">
        <v>32</v>
      </c>
      <c r="B36" s="77">
        <v>0.33333333333333331</v>
      </c>
      <c r="C36" s="101">
        <v>42916</v>
      </c>
      <c r="D36" s="61">
        <v>42916</v>
      </c>
      <c r="E36" s="61">
        <f t="shared" si="1"/>
        <v>0</v>
      </c>
      <c r="F36" s="62" t="str">
        <f t="shared" si="2"/>
        <v>vencido</v>
      </c>
    </row>
    <row r="37" spans="1:6" x14ac:dyDescent="0.25">
      <c r="A37" s="19">
        <v>33</v>
      </c>
      <c r="B37" s="77">
        <v>0.5</v>
      </c>
      <c r="C37" s="101">
        <v>42916</v>
      </c>
      <c r="D37" s="61">
        <v>42916</v>
      </c>
      <c r="E37" s="61">
        <f t="shared" si="1"/>
        <v>0</v>
      </c>
      <c r="F37" s="62" t="str">
        <f t="shared" si="2"/>
        <v>vencido</v>
      </c>
    </row>
    <row r="38" spans="1:6" x14ac:dyDescent="0.25">
      <c r="A38" s="19">
        <v>34</v>
      </c>
      <c r="B38" s="77">
        <v>0.5</v>
      </c>
      <c r="C38" s="101">
        <v>42916</v>
      </c>
      <c r="D38" s="61">
        <v>42916</v>
      </c>
      <c r="E38" s="61">
        <f t="shared" si="1"/>
        <v>0</v>
      </c>
      <c r="F38" s="62" t="str">
        <f t="shared" si="2"/>
        <v>vencido</v>
      </c>
    </row>
    <row r="39" spans="1:6" x14ac:dyDescent="0.25">
      <c r="A39" s="19">
        <v>35</v>
      </c>
      <c r="B39" s="77">
        <v>0</v>
      </c>
      <c r="C39" s="101">
        <v>42916</v>
      </c>
      <c r="D39" s="61">
        <v>42916</v>
      </c>
      <c r="E39" s="61">
        <f t="shared" si="1"/>
        <v>0</v>
      </c>
      <c r="F39" s="62" t="str">
        <f t="shared" si="2"/>
        <v>vencido</v>
      </c>
    </row>
    <row r="40" spans="1:6" x14ac:dyDescent="0.25">
      <c r="A40" s="19">
        <v>36</v>
      </c>
      <c r="B40" s="77">
        <v>1</v>
      </c>
      <c r="C40" s="102">
        <v>42916</v>
      </c>
      <c r="D40" s="61">
        <v>42916</v>
      </c>
      <c r="E40" s="61">
        <f t="shared" si="1"/>
        <v>0</v>
      </c>
      <c r="F40" s="62" t="str">
        <f t="shared" si="2"/>
        <v>vencido</v>
      </c>
    </row>
    <row r="41" spans="1:6" x14ac:dyDescent="0.25">
      <c r="A41" s="19">
        <v>37</v>
      </c>
      <c r="B41" s="77">
        <v>0</v>
      </c>
      <c r="C41" s="101">
        <v>43070</v>
      </c>
      <c r="D41" s="61">
        <v>43070</v>
      </c>
      <c r="E41" s="61">
        <f t="shared" si="1"/>
        <v>154</v>
      </c>
      <c r="F41" s="62" t="str">
        <f t="shared" si="2"/>
        <v>sin vencer</v>
      </c>
    </row>
    <row r="42" spans="1:6" x14ac:dyDescent="0.25">
      <c r="A42" s="19">
        <v>38</v>
      </c>
      <c r="B42" s="77">
        <v>1</v>
      </c>
      <c r="C42" s="102">
        <v>42916</v>
      </c>
      <c r="D42" s="61">
        <v>42916</v>
      </c>
      <c r="E42" s="61">
        <f t="shared" si="1"/>
        <v>0</v>
      </c>
      <c r="F42" s="62" t="str">
        <f t="shared" si="2"/>
        <v>vencido</v>
      </c>
    </row>
    <row r="43" spans="1:6" x14ac:dyDescent="0.25">
      <c r="A43" s="19">
        <v>39</v>
      </c>
      <c r="B43" s="77">
        <v>0</v>
      </c>
      <c r="C43" s="101">
        <v>43070</v>
      </c>
      <c r="D43" s="61">
        <v>43070</v>
      </c>
      <c r="E43" s="61">
        <f t="shared" si="1"/>
        <v>154</v>
      </c>
      <c r="F43" s="62" t="str">
        <f t="shared" si="2"/>
        <v>sin vencer</v>
      </c>
    </row>
    <row r="44" spans="1:6" x14ac:dyDescent="0.25">
      <c r="A44" s="19">
        <v>40</v>
      </c>
      <c r="B44" s="77">
        <v>0</v>
      </c>
      <c r="C44" s="101">
        <v>43100</v>
      </c>
      <c r="D44" s="61">
        <v>43100</v>
      </c>
      <c r="E44" s="61">
        <f t="shared" si="1"/>
        <v>184</v>
      </c>
      <c r="F44" s="62" t="str">
        <f t="shared" si="2"/>
        <v>sin vencer</v>
      </c>
    </row>
    <row r="45" spans="1:6" x14ac:dyDescent="0.25">
      <c r="A45" s="19">
        <v>41</v>
      </c>
      <c r="B45" s="77">
        <v>0</v>
      </c>
      <c r="C45" s="101">
        <v>43100</v>
      </c>
      <c r="D45" s="61">
        <v>43100</v>
      </c>
      <c r="E45" s="61">
        <f t="shared" si="1"/>
        <v>184</v>
      </c>
      <c r="F45" s="62" t="str">
        <f t="shared" si="2"/>
        <v>sin vencer</v>
      </c>
    </row>
    <row r="46" spans="1:6" x14ac:dyDescent="0.25">
      <c r="A46" s="19">
        <v>42</v>
      </c>
      <c r="B46" s="77">
        <v>1</v>
      </c>
      <c r="C46" s="102">
        <v>43100</v>
      </c>
      <c r="D46" s="61">
        <v>43100</v>
      </c>
      <c r="E46" s="61">
        <f t="shared" si="1"/>
        <v>184</v>
      </c>
      <c r="F46" s="62" t="str">
        <f t="shared" si="2"/>
        <v>sin vencer</v>
      </c>
    </row>
    <row r="47" spans="1:6" ht="15.75" thickBot="1" x14ac:dyDescent="0.3">
      <c r="A47" s="19">
        <v>43</v>
      </c>
      <c r="B47" s="78">
        <v>0</v>
      </c>
      <c r="C47" s="103">
        <v>43070</v>
      </c>
      <c r="D47" s="65">
        <v>43070</v>
      </c>
      <c r="E47" s="65">
        <f t="shared" si="1"/>
        <v>154</v>
      </c>
      <c r="F47" s="66" t="str">
        <f t="shared" si="2"/>
        <v>sin vencer</v>
      </c>
    </row>
    <row r="48" spans="1:6" x14ac:dyDescent="0.25">
      <c r="A48" s="19" t="s">
        <v>304</v>
      </c>
      <c r="B48" s="35">
        <v>0.47222222222222221</v>
      </c>
      <c r="C48" s="44">
        <v>42916</v>
      </c>
    </row>
    <row r="49" spans="1:3" x14ac:dyDescent="0.25">
      <c r="A49" s="19"/>
      <c r="C49" s="44"/>
    </row>
    <row r="50" spans="1:3" ht="15.75" thickBot="1" x14ac:dyDescent="0.3">
      <c r="A50" s="42" t="s">
        <v>311</v>
      </c>
      <c r="B50" s="43" t="s">
        <v>312</v>
      </c>
    </row>
    <row r="51" spans="1:3" ht="15.75" thickTop="1" x14ac:dyDescent="0.25">
      <c r="A51" s="36">
        <v>1</v>
      </c>
      <c r="B51">
        <f>+COUNTIF(B4:B46,A51)</f>
        <v>9</v>
      </c>
    </row>
    <row r="52" spans="1:3" x14ac:dyDescent="0.25">
      <c r="A52" s="27">
        <v>0.33333333333333331</v>
      </c>
      <c r="B52">
        <f>+COUNTIF(B4:B46,A52)</f>
        <v>3</v>
      </c>
    </row>
    <row r="53" spans="1:3" x14ac:dyDescent="0.25">
      <c r="A53" s="27">
        <v>0.5</v>
      </c>
      <c r="B53">
        <f>+COUNTIF(B4:B46,A53)</f>
        <v>14</v>
      </c>
    </row>
    <row r="54" spans="1:3" x14ac:dyDescent="0.25">
      <c r="A54" s="27">
        <v>0.66666666666666663</v>
      </c>
      <c r="B54">
        <f>+COUNTIF(B4:B46,A54)</f>
        <v>3</v>
      </c>
    </row>
    <row r="55" spans="1:3" ht="15.75" thickBot="1" x14ac:dyDescent="0.3">
      <c r="A55" s="37">
        <v>0</v>
      </c>
      <c r="B55" s="33">
        <f>+COUNTIF(B4:B46,A55)</f>
        <v>13</v>
      </c>
    </row>
    <row r="56" spans="1:3" ht="16.5" thickTop="1" thickBot="1" x14ac:dyDescent="0.3">
      <c r="A56" s="31" t="s">
        <v>314</v>
      </c>
      <c r="B56" s="31">
        <f>+SUM(B51:B55)</f>
        <v>42</v>
      </c>
    </row>
    <row r="57" spans="1:3" ht="15.75" thickTop="1" x14ac:dyDescent="0.25"/>
  </sheetData>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H27" sqref="H27"/>
    </sheetView>
  </sheetViews>
  <sheetFormatPr baseColWidth="10" defaultColWidth="11.42578125" defaultRowHeight="15" x14ac:dyDescent="0.25"/>
  <sheetData>
    <row r="1" spans="1:5" ht="7.5" customHeight="1" thickBot="1" x14ac:dyDescent="0.3">
      <c r="A1" s="105"/>
      <c r="B1" s="105"/>
      <c r="C1" s="105"/>
      <c r="D1" s="105"/>
      <c r="E1" s="105"/>
    </row>
    <row r="2" spans="1:5" x14ac:dyDescent="0.25">
      <c r="A2" s="81" t="s">
        <v>306</v>
      </c>
      <c r="B2" s="82" t="s">
        <v>307</v>
      </c>
      <c r="C2" s="82" t="s">
        <v>308</v>
      </c>
      <c r="D2" s="82" t="s">
        <v>326</v>
      </c>
      <c r="E2" s="83" t="s">
        <v>325</v>
      </c>
    </row>
    <row r="3" spans="1:5" x14ac:dyDescent="0.25">
      <c r="A3" s="84">
        <v>0.66666666666666663</v>
      </c>
      <c r="B3" s="85">
        <v>43070</v>
      </c>
      <c r="C3" s="85">
        <v>43070</v>
      </c>
      <c r="D3" s="85">
        <v>154</v>
      </c>
      <c r="E3" s="86" t="s">
        <v>315</v>
      </c>
    </row>
    <row r="4" spans="1:5" x14ac:dyDescent="0.25">
      <c r="A4" s="84">
        <v>0.66666666666666663</v>
      </c>
      <c r="B4" s="85">
        <v>43100</v>
      </c>
      <c r="C4" s="85">
        <v>43100</v>
      </c>
      <c r="D4" s="85">
        <v>184</v>
      </c>
      <c r="E4" s="86" t="s">
        <v>315</v>
      </c>
    </row>
    <row r="5" spans="1:5" x14ac:dyDescent="0.25">
      <c r="A5" s="84">
        <v>0.5</v>
      </c>
      <c r="B5" s="85">
        <v>43070</v>
      </c>
      <c r="C5" s="85">
        <v>43070</v>
      </c>
      <c r="D5" s="85">
        <v>154</v>
      </c>
      <c r="E5" s="86" t="s">
        <v>315</v>
      </c>
    </row>
    <row r="6" spans="1:5" x14ac:dyDescent="0.25">
      <c r="A6" s="84">
        <v>0.33333333333333331</v>
      </c>
      <c r="B6" s="85">
        <v>42916</v>
      </c>
      <c r="C6" s="85">
        <v>42916</v>
      </c>
      <c r="D6" s="85">
        <v>0</v>
      </c>
      <c r="E6" s="86" t="s">
        <v>317</v>
      </c>
    </row>
    <row r="7" spans="1:5" x14ac:dyDescent="0.25">
      <c r="A7" s="84">
        <v>0.5</v>
      </c>
      <c r="B7" s="85">
        <v>43070</v>
      </c>
      <c r="C7" s="85">
        <v>43070</v>
      </c>
      <c r="D7" s="85">
        <v>154</v>
      </c>
      <c r="E7" s="86" t="s">
        <v>315</v>
      </c>
    </row>
    <row r="8" spans="1:5" x14ac:dyDescent="0.25">
      <c r="A8" s="84">
        <v>0.5</v>
      </c>
      <c r="B8" s="85">
        <v>42916</v>
      </c>
      <c r="C8" s="85">
        <v>42916</v>
      </c>
      <c r="D8" s="85">
        <v>0</v>
      </c>
      <c r="E8" s="86" t="s">
        <v>317</v>
      </c>
    </row>
    <row r="9" spans="1:5" x14ac:dyDescent="0.25">
      <c r="A9" s="84">
        <v>0.5</v>
      </c>
      <c r="B9" s="85">
        <v>43100</v>
      </c>
      <c r="C9" s="85">
        <v>43100</v>
      </c>
      <c r="D9" s="85">
        <v>184</v>
      </c>
      <c r="E9" s="86" t="s">
        <v>315</v>
      </c>
    </row>
    <row r="10" spans="1:5" x14ac:dyDescent="0.25">
      <c r="A10" s="84">
        <v>0.5</v>
      </c>
      <c r="B10" s="85">
        <v>43100</v>
      </c>
      <c r="C10" s="85">
        <v>43100</v>
      </c>
      <c r="D10" s="85">
        <v>184</v>
      </c>
      <c r="E10" s="86" t="s">
        <v>315</v>
      </c>
    </row>
    <row r="11" spans="1:5" x14ac:dyDescent="0.25">
      <c r="A11" s="84">
        <v>0.5</v>
      </c>
      <c r="B11" s="85">
        <v>43070</v>
      </c>
      <c r="C11" s="85">
        <v>43070</v>
      </c>
      <c r="D11" s="85">
        <v>154</v>
      </c>
      <c r="E11" s="86" t="s">
        <v>315</v>
      </c>
    </row>
    <row r="12" spans="1:5" x14ac:dyDescent="0.25">
      <c r="A12" s="84">
        <v>1</v>
      </c>
      <c r="B12" s="85">
        <v>43100</v>
      </c>
      <c r="C12" s="85">
        <v>43100</v>
      </c>
      <c r="D12" s="85">
        <v>184</v>
      </c>
      <c r="E12" s="86" t="s">
        <v>315</v>
      </c>
    </row>
    <row r="13" spans="1:5" x14ac:dyDescent="0.25">
      <c r="A13" s="84">
        <v>0</v>
      </c>
      <c r="B13" s="85">
        <v>43100</v>
      </c>
      <c r="C13" s="85">
        <v>43100</v>
      </c>
      <c r="D13" s="85">
        <v>184</v>
      </c>
      <c r="E13" s="86" t="s">
        <v>315</v>
      </c>
    </row>
    <row r="14" spans="1:5" x14ac:dyDescent="0.25">
      <c r="A14" s="84">
        <v>0</v>
      </c>
      <c r="B14" s="85">
        <v>43100</v>
      </c>
      <c r="C14" s="85">
        <v>43100</v>
      </c>
      <c r="D14" s="85">
        <v>184</v>
      </c>
      <c r="E14" s="86" t="s">
        <v>315</v>
      </c>
    </row>
    <row r="15" spans="1:5" x14ac:dyDescent="0.25">
      <c r="A15" s="84">
        <v>1</v>
      </c>
      <c r="B15" s="85">
        <v>43100</v>
      </c>
      <c r="C15" s="85">
        <v>43100</v>
      </c>
      <c r="D15" s="85">
        <v>184</v>
      </c>
      <c r="E15" s="86" t="s">
        <v>315</v>
      </c>
    </row>
    <row r="16" spans="1:5" x14ac:dyDescent="0.25">
      <c r="A16" s="84">
        <v>0</v>
      </c>
      <c r="B16" s="85">
        <v>43100</v>
      </c>
      <c r="C16" s="85">
        <v>43100</v>
      </c>
      <c r="D16" s="85">
        <v>184</v>
      </c>
      <c r="E16" s="86" t="s">
        <v>315</v>
      </c>
    </row>
    <row r="17" spans="1:5" x14ac:dyDescent="0.25">
      <c r="A17" s="84">
        <v>0.66666666666666663</v>
      </c>
      <c r="B17" s="85">
        <v>42916</v>
      </c>
      <c r="C17" s="85">
        <v>42916</v>
      </c>
      <c r="D17" s="85">
        <v>0</v>
      </c>
      <c r="E17" s="86" t="s">
        <v>317</v>
      </c>
    </row>
    <row r="18" spans="1:5" x14ac:dyDescent="0.25">
      <c r="A18" s="84">
        <v>0</v>
      </c>
      <c r="B18" s="85">
        <v>43070</v>
      </c>
      <c r="C18" s="85">
        <v>43070</v>
      </c>
      <c r="D18" s="85">
        <v>154</v>
      </c>
      <c r="E18" s="86" t="s">
        <v>315</v>
      </c>
    </row>
    <row r="19" spans="1:5" x14ac:dyDescent="0.25">
      <c r="A19" s="84">
        <v>0.5</v>
      </c>
      <c r="B19" s="85">
        <v>42916</v>
      </c>
      <c r="C19" s="85">
        <v>42916</v>
      </c>
      <c r="D19" s="85">
        <v>0</v>
      </c>
      <c r="E19" s="86" t="s">
        <v>317</v>
      </c>
    </row>
    <row r="20" spans="1:5" x14ac:dyDescent="0.25">
      <c r="A20" s="84">
        <v>0.5</v>
      </c>
      <c r="B20" s="85">
        <v>43100</v>
      </c>
      <c r="C20" s="85">
        <v>43100</v>
      </c>
      <c r="D20" s="85">
        <v>184</v>
      </c>
      <c r="E20" s="86" t="s">
        <v>315</v>
      </c>
    </row>
    <row r="21" spans="1:5" x14ac:dyDescent="0.25">
      <c r="A21" s="84">
        <v>1</v>
      </c>
      <c r="B21" s="85">
        <v>43100</v>
      </c>
      <c r="C21" s="85">
        <v>43100</v>
      </c>
      <c r="D21" s="85">
        <v>184</v>
      </c>
      <c r="E21" s="86" t="s">
        <v>315</v>
      </c>
    </row>
    <row r="22" spans="1:5" x14ac:dyDescent="0.25">
      <c r="A22" s="84">
        <v>0.33333333333333331</v>
      </c>
      <c r="B22" s="85">
        <v>42916</v>
      </c>
      <c r="C22" s="85">
        <v>42916</v>
      </c>
      <c r="D22" s="85">
        <v>0</v>
      </c>
      <c r="E22" s="86" t="s">
        <v>317</v>
      </c>
    </row>
    <row r="23" spans="1:5" x14ac:dyDescent="0.25">
      <c r="A23" s="84">
        <v>1</v>
      </c>
      <c r="B23" s="85">
        <v>43100</v>
      </c>
      <c r="C23" s="85">
        <v>43100</v>
      </c>
      <c r="D23" s="85">
        <v>184</v>
      </c>
      <c r="E23" s="86" t="s">
        <v>315</v>
      </c>
    </row>
    <row r="24" spans="1:5" x14ac:dyDescent="0.25">
      <c r="A24" s="84">
        <v>1</v>
      </c>
      <c r="B24" s="85">
        <v>42916</v>
      </c>
      <c r="C24" s="85">
        <v>42916</v>
      </c>
      <c r="D24" s="85">
        <v>0</v>
      </c>
      <c r="E24" s="86" t="s">
        <v>317</v>
      </c>
    </row>
    <row r="25" spans="1:5" x14ac:dyDescent="0.25">
      <c r="A25" s="84">
        <v>0.5</v>
      </c>
      <c r="B25" s="85">
        <v>42916</v>
      </c>
      <c r="C25" s="85">
        <v>42916</v>
      </c>
      <c r="D25" s="85">
        <v>0</v>
      </c>
      <c r="E25" s="86" t="s">
        <v>317</v>
      </c>
    </row>
    <row r="26" spans="1:5" x14ac:dyDescent="0.25">
      <c r="A26" s="84">
        <v>1</v>
      </c>
      <c r="B26" s="85">
        <v>42916</v>
      </c>
      <c r="C26" s="85">
        <v>42916</v>
      </c>
      <c r="D26" s="85">
        <v>0</v>
      </c>
      <c r="E26" s="86" t="s">
        <v>317</v>
      </c>
    </row>
    <row r="27" spans="1:5" x14ac:dyDescent="0.25">
      <c r="A27" s="84">
        <v>0</v>
      </c>
      <c r="B27" s="85">
        <v>43070</v>
      </c>
      <c r="C27" s="85">
        <v>43070</v>
      </c>
      <c r="D27" s="85">
        <v>154</v>
      </c>
      <c r="E27" s="86" t="s">
        <v>315</v>
      </c>
    </row>
    <row r="28" spans="1:5" x14ac:dyDescent="0.25">
      <c r="A28" s="84">
        <v>0</v>
      </c>
      <c r="B28" s="85">
        <v>43070</v>
      </c>
      <c r="C28" s="85">
        <v>43070</v>
      </c>
      <c r="D28" s="85">
        <v>154</v>
      </c>
      <c r="E28" s="86" t="s">
        <v>315</v>
      </c>
    </row>
    <row r="29" spans="1:5" x14ac:dyDescent="0.25">
      <c r="A29" s="84">
        <v>0.5</v>
      </c>
      <c r="B29" s="85">
        <v>42916</v>
      </c>
      <c r="C29" s="85">
        <v>42916</v>
      </c>
      <c r="D29" s="85">
        <v>0</v>
      </c>
      <c r="E29" s="86" t="s">
        <v>317</v>
      </c>
    </row>
    <row r="30" spans="1:5" x14ac:dyDescent="0.25">
      <c r="A30" s="84">
        <v>0.5</v>
      </c>
      <c r="B30" s="85">
        <v>42916</v>
      </c>
      <c r="C30" s="85">
        <v>42916</v>
      </c>
      <c r="D30" s="85">
        <v>0</v>
      </c>
      <c r="E30" s="86" t="s">
        <v>317</v>
      </c>
    </row>
    <row r="31" spans="1:5" x14ac:dyDescent="0.25">
      <c r="A31" s="84">
        <v>0</v>
      </c>
      <c r="B31" s="85">
        <v>43070</v>
      </c>
      <c r="C31" s="85">
        <v>43070</v>
      </c>
      <c r="D31" s="85">
        <v>154</v>
      </c>
      <c r="E31" s="86" t="s">
        <v>315</v>
      </c>
    </row>
    <row r="32" spans="1:5" x14ac:dyDescent="0.25">
      <c r="A32" s="84">
        <v>0</v>
      </c>
      <c r="B32" s="85">
        <v>43070</v>
      </c>
      <c r="C32" s="85">
        <v>43070</v>
      </c>
      <c r="D32" s="85">
        <v>154</v>
      </c>
      <c r="E32" s="86" t="s">
        <v>315</v>
      </c>
    </row>
    <row r="33" spans="1:5" x14ac:dyDescent="0.25">
      <c r="A33" s="84">
        <v>0.5</v>
      </c>
      <c r="B33" s="85">
        <v>42916</v>
      </c>
      <c r="C33" s="85">
        <v>42916</v>
      </c>
      <c r="D33" s="85">
        <v>0</v>
      </c>
      <c r="E33" s="86" t="s">
        <v>317</v>
      </c>
    </row>
    <row r="34" spans="1:5" x14ac:dyDescent="0.25">
      <c r="A34" s="84">
        <v>0.33333333333333331</v>
      </c>
      <c r="B34" s="85">
        <v>42916</v>
      </c>
      <c r="C34" s="85">
        <v>42916</v>
      </c>
      <c r="D34" s="85">
        <v>0</v>
      </c>
      <c r="E34" s="86" t="s">
        <v>317</v>
      </c>
    </row>
    <row r="35" spans="1:5" x14ac:dyDescent="0.25">
      <c r="A35" s="84">
        <v>0.5</v>
      </c>
      <c r="B35" s="85">
        <v>42916</v>
      </c>
      <c r="C35" s="85">
        <v>42916</v>
      </c>
      <c r="D35" s="85">
        <v>0</v>
      </c>
      <c r="E35" s="86" t="s">
        <v>317</v>
      </c>
    </row>
    <row r="36" spans="1:5" x14ac:dyDescent="0.25">
      <c r="A36" s="84">
        <v>0.5</v>
      </c>
      <c r="B36" s="85">
        <v>42916</v>
      </c>
      <c r="C36" s="85">
        <v>42916</v>
      </c>
      <c r="D36" s="85">
        <v>0</v>
      </c>
      <c r="E36" s="86" t="s">
        <v>317</v>
      </c>
    </row>
    <row r="37" spans="1:5" x14ac:dyDescent="0.25">
      <c r="A37" s="84">
        <v>0</v>
      </c>
      <c r="B37" s="85">
        <v>42916</v>
      </c>
      <c r="C37" s="85">
        <v>42916</v>
      </c>
      <c r="D37" s="85">
        <v>0</v>
      </c>
      <c r="E37" s="86" t="s">
        <v>317</v>
      </c>
    </row>
    <row r="38" spans="1:5" x14ac:dyDescent="0.25">
      <c r="A38" s="84">
        <v>1</v>
      </c>
      <c r="B38" s="85">
        <v>42916</v>
      </c>
      <c r="C38" s="85">
        <v>42916</v>
      </c>
      <c r="D38" s="85">
        <v>0</v>
      </c>
      <c r="E38" s="86" t="s">
        <v>317</v>
      </c>
    </row>
    <row r="39" spans="1:5" x14ac:dyDescent="0.25">
      <c r="A39" s="84">
        <v>0</v>
      </c>
      <c r="B39" s="85">
        <v>43070</v>
      </c>
      <c r="C39" s="85">
        <v>43070</v>
      </c>
      <c r="D39" s="85">
        <v>154</v>
      </c>
      <c r="E39" s="86" t="s">
        <v>315</v>
      </c>
    </row>
    <row r="40" spans="1:5" x14ac:dyDescent="0.25">
      <c r="A40" s="84">
        <v>1</v>
      </c>
      <c r="B40" s="85">
        <v>42916</v>
      </c>
      <c r="C40" s="85">
        <v>42916</v>
      </c>
      <c r="D40" s="85">
        <v>0</v>
      </c>
      <c r="E40" s="86" t="s">
        <v>317</v>
      </c>
    </row>
    <row r="41" spans="1:5" x14ac:dyDescent="0.25">
      <c r="A41" s="84">
        <v>0</v>
      </c>
      <c r="B41" s="85">
        <v>43070</v>
      </c>
      <c r="C41" s="85">
        <v>43070</v>
      </c>
      <c r="D41" s="85">
        <v>154</v>
      </c>
      <c r="E41" s="86" t="s">
        <v>315</v>
      </c>
    </row>
    <row r="42" spans="1:5" x14ac:dyDescent="0.25">
      <c r="A42" s="84">
        <v>0</v>
      </c>
      <c r="B42" s="85">
        <v>43100</v>
      </c>
      <c r="C42" s="85">
        <v>43100</v>
      </c>
      <c r="D42" s="85">
        <v>184</v>
      </c>
      <c r="E42" s="86" t="s">
        <v>315</v>
      </c>
    </row>
    <row r="43" spans="1:5" x14ac:dyDescent="0.25">
      <c r="A43" s="84">
        <v>0</v>
      </c>
      <c r="B43" s="85">
        <v>43100</v>
      </c>
      <c r="C43" s="85">
        <v>43100</v>
      </c>
      <c r="D43" s="85">
        <v>184</v>
      </c>
      <c r="E43" s="86" t="s">
        <v>315</v>
      </c>
    </row>
    <row r="44" spans="1:5" x14ac:dyDescent="0.25">
      <c r="A44" s="84">
        <v>1</v>
      </c>
      <c r="B44" s="85">
        <v>43100</v>
      </c>
      <c r="C44" s="85">
        <v>43100</v>
      </c>
      <c r="D44" s="85">
        <v>184</v>
      </c>
      <c r="E44" s="86" t="s">
        <v>315</v>
      </c>
    </row>
    <row r="45" spans="1:5" ht="15.75" thickBot="1" x14ac:dyDescent="0.3">
      <c r="A45" s="87">
        <v>0</v>
      </c>
      <c r="B45" s="88">
        <v>43070</v>
      </c>
      <c r="C45" s="88">
        <v>43070</v>
      </c>
      <c r="D45" s="88">
        <v>154</v>
      </c>
      <c r="E45" s="89" t="s">
        <v>315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E9"/>
  <sheetViews>
    <sheetView workbookViewId="0">
      <selection activeCell="H26" sqref="H26"/>
    </sheetView>
  </sheetViews>
  <sheetFormatPr baseColWidth="10" defaultColWidth="11.42578125" defaultRowHeight="15" x14ac:dyDescent="0.25"/>
  <cols>
    <col min="1" max="1" width="17.5703125" bestFit="1" customWidth="1"/>
    <col min="2" max="2" width="23" bestFit="1" customWidth="1"/>
    <col min="3" max="3" width="3" customWidth="1"/>
    <col min="4" max="5" width="20.28515625" customWidth="1"/>
  </cols>
  <sheetData>
    <row r="1" spans="1:5" ht="18.75" x14ac:dyDescent="0.3">
      <c r="A1" s="73" t="s">
        <v>327</v>
      </c>
      <c r="D1" s="126" t="s">
        <v>319</v>
      </c>
      <c r="E1" s="126"/>
    </row>
    <row r="3" spans="1:5" x14ac:dyDescent="0.25">
      <c r="A3" s="18" t="s">
        <v>298</v>
      </c>
      <c r="B3" t="s">
        <v>328</v>
      </c>
      <c r="D3" s="74" t="s">
        <v>322</v>
      </c>
      <c r="E3" s="74" t="s">
        <v>323</v>
      </c>
    </row>
    <row r="4" spans="1:5" x14ac:dyDescent="0.25">
      <c r="A4" s="19">
        <v>0</v>
      </c>
      <c r="B4" s="20">
        <v>14</v>
      </c>
      <c r="D4" s="91">
        <v>1</v>
      </c>
      <c r="E4" s="75">
        <v>13</v>
      </c>
    </row>
    <row r="5" spans="1:5" x14ac:dyDescent="0.25">
      <c r="A5" s="19">
        <v>0.33333333333333331</v>
      </c>
      <c r="B5" s="20">
        <v>3</v>
      </c>
      <c r="D5" s="91">
        <v>3</v>
      </c>
      <c r="E5" s="75">
        <v>0</v>
      </c>
    </row>
    <row r="6" spans="1:5" x14ac:dyDescent="0.25">
      <c r="A6" s="19">
        <v>0.5</v>
      </c>
      <c r="B6" s="20">
        <v>14</v>
      </c>
      <c r="D6" s="91">
        <v>8</v>
      </c>
      <c r="E6" s="75">
        <v>6</v>
      </c>
    </row>
    <row r="7" spans="1:5" x14ac:dyDescent="0.25">
      <c r="A7" s="19">
        <v>0.66666666666666663</v>
      </c>
      <c r="B7" s="20">
        <v>3</v>
      </c>
      <c r="D7" s="91">
        <v>1</v>
      </c>
      <c r="E7" s="75">
        <v>2</v>
      </c>
    </row>
    <row r="8" spans="1:5" x14ac:dyDescent="0.25">
      <c r="A8" s="19">
        <v>1</v>
      </c>
      <c r="B8" s="20">
        <v>9</v>
      </c>
      <c r="D8" s="104">
        <v>4</v>
      </c>
      <c r="E8" s="104">
        <v>5</v>
      </c>
    </row>
    <row r="9" spans="1:5" x14ac:dyDescent="0.25">
      <c r="A9" s="19" t="s">
        <v>304</v>
      </c>
      <c r="B9" s="20">
        <v>43</v>
      </c>
      <c r="D9" s="79">
        <f>SUM(D4:D8)</f>
        <v>17</v>
      </c>
      <c r="E9" s="79">
        <f>SUM(E4:E8)</f>
        <v>26</v>
      </c>
    </row>
  </sheetData>
  <mergeCells count="1">
    <mergeCell ref="D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Anexo xmlns="a5edb944-702a-422f-a9f0-dff332e0298c">
      <Url xsi:nil="true"/>
      <Description xsi:nil="true"/>
    </Anexo>
    <MostrarEnPagina xmlns="9714ea42-2861-4926-874d-496a42cd6e58" xsi:nil="true"/>
    <OrdenDoc xmlns="9714ea42-2861-4926-874d-496a42cd6e58" xsi:nil="true"/>
    <DocumentoPublicado xmlns="9714ea42-2861-4926-874d-496a42cd6e58">false</DocumentoPublicado>
    <clase xmlns="a5edb944-702a-422f-a9f0-dff332e0298c">Anexo</clase>
    <ACAPITE xmlns="9714ea42-2861-4926-874d-496a42cd6e58"/>
    <Numero xmlns="9714ea42-2861-4926-874d-496a42cd6e58"/>
    <a_x00f1_o xmlns="a5edb944-702a-422f-a9f0-dff332e0298c"/>
    <Anexo_x002d_2 xmlns="a5edb944-702a-422f-a9f0-dff332e0298c">
      <Url xsi:nil="true"/>
      <Description xsi:nil="true"/>
    </Anexo_x002d_2>
    <FechaNormograma xmlns="9714ea42-2861-4926-874d-496a42cd6e58"/>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AB4681-827A-4127-B49D-308D144BD0BF}"/>
</file>

<file path=customXml/itemProps2.xml><?xml version="1.0" encoding="utf-8"?>
<ds:datastoreItem xmlns:ds="http://schemas.openxmlformats.org/officeDocument/2006/customXml" ds:itemID="{94AD4C41-77F1-4D6C-A435-04FFEC61A175}"/>
</file>

<file path=customXml/itemProps3.xml><?xml version="1.0" encoding="utf-8"?>
<ds:datastoreItem xmlns:ds="http://schemas.openxmlformats.org/officeDocument/2006/customXml" ds:itemID="{2BE754A5-3AB7-4748-8F15-24415C262902}"/>
</file>

<file path=customXml/itemProps4.xml><?xml version="1.0" encoding="utf-8"?>
<ds:datastoreItem xmlns:ds="http://schemas.openxmlformats.org/officeDocument/2006/customXml" ds:itemID="{94AD4C41-77F1-4D6C-A435-04FFEC61A1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SEGUIMIENTO PM CGR</vt:lpstr>
      <vt:lpstr>Grupos</vt:lpstr>
      <vt:lpstr>Dinamica</vt:lpstr>
      <vt:lpstr>Dinamica 2016</vt:lpstr>
      <vt:lpstr>2016-a</vt:lpstr>
      <vt:lpstr>2016-b</vt:lpstr>
      <vt:lpstr>Dinamica 2017</vt:lpstr>
      <vt:lpstr>2017-a</vt:lpstr>
      <vt:lpstr>2017-b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Nº 1 - Matriz Seguimiento PM CGR</dc:title>
  <dc:subject/>
  <dc:creator/>
  <cp:keywords/>
  <dc:description/>
  <cp:lastModifiedBy/>
  <cp:revision/>
  <dcterms:created xsi:type="dcterms:W3CDTF">2006-09-16T00:00:00Z</dcterms:created>
  <dcterms:modified xsi:type="dcterms:W3CDTF">2018-01-19T20:26:11Z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7068648f-0aae-49aa-9a56-04c181ffd1e6</vt:lpwstr>
  </property>
  <property fmtid="{D5CDD505-2E9C-101B-9397-08002B2CF9AE}" pid="4" name="Tipo Documento">
    <vt:lpwstr/>
  </property>
  <property fmtid="{D5CDD505-2E9C-101B-9397-08002B2CF9AE}" pid="5" name="Order">
    <vt:r8>100</vt:r8>
  </property>
  <property fmtid="{D5CDD505-2E9C-101B-9397-08002B2CF9AE}" pid="6" name="TemplateUrl">
    <vt:lpwstr/>
  </property>
  <property fmtid="{D5CDD505-2E9C-101B-9397-08002B2CF9AE}" pid="7" name="xd_Signature">
    <vt:bool>false</vt:bool>
  </property>
  <property fmtid="{D5CDD505-2E9C-101B-9397-08002B2CF9AE}" pid="8" name="xd_ProgID">
    <vt:lpwstr/>
  </property>
  <property fmtid="{D5CDD505-2E9C-101B-9397-08002B2CF9AE}" pid="10" name="SharedWithUsers">
    <vt:lpwstr/>
  </property>
  <property fmtid="{D5CDD505-2E9C-101B-9397-08002B2CF9AE}" pid="11" name="_SourceUrl">
    <vt:lpwstr/>
  </property>
  <property fmtid="{D5CDD505-2E9C-101B-9397-08002B2CF9AE}" pid="12" name="_SharedFileIndex">
    <vt:lpwstr/>
  </property>
</Properties>
</file>