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hector.rodriguez\Desktop\"/>
    </mc:Choice>
  </mc:AlternateContent>
  <bookViews>
    <workbookView xWindow="0" yWindow="0" windowWidth="23970" windowHeight="9660"/>
  </bookViews>
  <sheets>
    <sheet name="FORMULARIO CUANTITATIVO" sheetId="4" r:id="rId1"/>
    <sheet name="FORMULARIO CUALITATIVO" sheetId="5" r:id="rId2"/>
  </sheets>
  <definedNames>
    <definedName name="_xlnm._FilterDatabase" localSheetId="0" hidden="1">'FORMULARIO CUANTITATIVO'!$A$1:$I$119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4" l="1"/>
  <c r="J118" i="4" l="1"/>
  <c r="E118" i="4"/>
  <c r="F118" i="4" s="1"/>
  <c r="J117" i="4"/>
  <c r="E117" i="4"/>
  <c r="F117" i="4" s="1"/>
  <c r="J116" i="4"/>
  <c r="F116" i="4"/>
  <c r="G116" i="4" s="1"/>
  <c r="E116" i="4"/>
  <c r="J115" i="4"/>
  <c r="E115" i="4"/>
  <c r="F115" i="4" s="1"/>
  <c r="G115" i="4" s="1"/>
  <c r="J114" i="4"/>
  <c r="F114" i="4"/>
  <c r="G114" i="4" s="1"/>
  <c r="E114" i="4"/>
  <c r="J113" i="4"/>
  <c r="E113" i="4"/>
  <c r="F113" i="4" s="1"/>
  <c r="J112" i="4"/>
  <c r="E112" i="4"/>
  <c r="F112" i="4" s="1"/>
  <c r="J111" i="4"/>
  <c r="E111" i="4"/>
  <c r="F111" i="4" s="1"/>
  <c r="J110" i="4"/>
  <c r="E110" i="4"/>
  <c r="F110" i="4" s="1"/>
  <c r="J109" i="4"/>
  <c r="F109" i="4"/>
  <c r="G109" i="4" s="1"/>
  <c r="E109" i="4"/>
  <c r="J108" i="4"/>
  <c r="E108" i="4"/>
  <c r="F108" i="4" s="1"/>
  <c r="G108" i="4" s="1"/>
  <c r="J107" i="4"/>
  <c r="F107" i="4"/>
  <c r="G107" i="4" s="1"/>
  <c r="E107" i="4"/>
  <c r="J105" i="4"/>
  <c r="E105" i="4"/>
  <c r="F105" i="4" s="1"/>
  <c r="J104" i="4"/>
  <c r="E104" i="4"/>
  <c r="F104" i="4" s="1"/>
  <c r="J103" i="4"/>
  <c r="F103" i="4"/>
  <c r="G103" i="4" s="1"/>
  <c r="E103" i="4"/>
  <c r="J101" i="4"/>
  <c r="E101" i="4"/>
  <c r="F101" i="4" s="1"/>
  <c r="J100" i="4"/>
  <c r="E100" i="4"/>
  <c r="F100" i="4" s="1"/>
  <c r="J99" i="4"/>
  <c r="E99" i="4"/>
  <c r="F99" i="4" s="1"/>
  <c r="J98" i="4"/>
  <c r="E98" i="4"/>
  <c r="F98" i="4" s="1"/>
  <c r="J97" i="4"/>
  <c r="E97" i="4"/>
  <c r="F97" i="4" s="1"/>
  <c r="J96" i="4"/>
  <c r="F96" i="4"/>
  <c r="G96" i="4" s="1"/>
  <c r="E96" i="4"/>
  <c r="J95" i="4"/>
  <c r="E95" i="4"/>
  <c r="F95" i="4" s="1"/>
  <c r="J94" i="4"/>
  <c r="E94" i="4"/>
  <c r="F94" i="4" s="1"/>
  <c r="J93" i="4"/>
  <c r="F93" i="4"/>
  <c r="G93" i="4" s="1"/>
  <c r="E93" i="4"/>
  <c r="J92" i="4"/>
  <c r="E92" i="4"/>
  <c r="F92" i="4" s="1"/>
  <c r="G92" i="4" s="1"/>
  <c r="F91" i="4"/>
  <c r="G91" i="4" s="1"/>
  <c r="E91" i="4"/>
  <c r="J90" i="4"/>
  <c r="E90" i="4"/>
  <c r="F90" i="4" s="1"/>
  <c r="J89" i="4"/>
  <c r="E89" i="4"/>
  <c r="F89" i="4" s="1"/>
  <c r="J88" i="4"/>
  <c r="E88" i="4"/>
  <c r="F88" i="4" s="1"/>
  <c r="J87" i="4"/>
  <c r="E87" i="4"/>
  <c r="F87" i="4" s="1"/>
  <c r="J86" i="4"/>
  <c r="F86" i="4"/>
  <c r="G86" i="4" s="1"/>
  <c r="E86" i="4"/>
  <c r="J84" i="4"/>
  <c r="E84" i="4"/>
  <c r="F84" i="4" s="1"/>
  <c r="J83" i="4"/>
  <c r="E83" i="4"/>
  <c r="F83" i="4" s="1"/>
  <c r="J82" i="4"/>
  <c r="E82" i="4"/>
  <c r="F82" i="4" s="1"/>
  <c r="J81" i="4"/>
  <c r="E81" i="4"/>
  <c r="F81" i="4" s="1"/>
  <c r="J80" i="4"/>
  <c r="E80" i="4"/>
  <c r="F80" i="4" s="1"/>
  <c r="J79" i="4"/>
  <c r="F79" i="4"/>
  <c r="G79" i="4" s="1"/>
  <c r="E79" i="4"/>
  <c r="J78" i="4"/>
  <c r="E78" i="4"/>
  <c r="F78" i="4" s="1"/>
  <c r="J77" i="4"/>
  <c r="E77" i="4"/>
  <c r="F77" i="4" s="1"/>
  <c r="J76" i="4"/>
  <c r="E76" i="4"/>
  <c r="F76" i="4" s="1"/>
  <c r="J75" i="4"/>
  <c r="F75" i="4"/>
  <c r="G75" i="4" s="1"/>
  <c r="E75" i="4"/>
  <c r="J73" i="4"/>
  <c r="E73" i="4"/>
  <c r="F73" i="4" s="1"/>
  <c r="J72" i="4"/>
  <c r="E72" i="4"/>
  <c r="F72" i="4" s="1"/>
  <c r="J71" i="4"/>
  <c r="F71" i="4"/>
  <c r="G71" i="4" s="1"/>
  <c r="E71" i="4"/>
  <c r="J69" i="4"/>
  <c r="E69" i="4"/>
  <c r="F69" i="4" s="1"/>
  <c r="J68" i="4"/>
  <c r="E68" i="4"/>
  <c r="F68" i="4" s="1"/>
  <c r="J67" i="4"/>
  <c r="F67" i="4"/>
  <c r="G67" i="4" s="1"/>
  <c r="E67" i="4"/>
  <c r="J66" i="4"/>
  <c r="E66" i="4"/>
  <c r="F66" i="4" s="1"/>
  <c r="J65" i="4"/>
  <c r="E65" i="4"/>
  <c r="F65" i="4" s="1"/>
  <c r="J64" i="4"/>
  <c r="F64" i="4"/>
  <c r="G64" i="4" s="1"/>
  <c r="E64" i="4"/>
  <c r="J63" i="4"/>
  <c r="E63" i="4"/>
  <c r="F63" i="4" s="1"/>
  <c r="J62" i="4"/>
  <c r="E62" i="4"/>
  <c r="F62" i="4" s="1"/>
  <c r="J61" i="4"/>
  <c r="F61" i="4"/>
  <c r="G61" i="4" s="1"/>
  <c r="E61" i="4"/>
  <c r="J60" i="4"/>
  <c r="E60" i="4"/>
  <c r="F60" i="4" s="1"/>
  <c r="J59" i="4"/>
  <c r="E59" i="4"/>
  <c r="F59" i="4" s="1"/>
  <c r="J58" i="4"/>
  <c r="F58" i="4"/>
  <c r="G58" i="4" s="1"/>
  <c r="E58" i="4"/>
  <c r="J57" i="4"/>
  <c r="E57" i="4"/>
  <c r="F57" i="4" s="1"/>
  <c r="J56" i="4"/>
  <c r="E56" i="4"/>
  <c r="F56" i="4" s="1"/>
  <c r="J55" i="4"/>
  <c r="F55" i="4"/>
  <c r="G55" i="4" s="1"/>
  <c r="E55" i="4"/>
  <c r="J53" i="4"/>
  <c r="E53" i="4"/>
  <c r="F53" i="4" s="1"/>
  <c r="G53" i="4" s="1"/>
  <c r="J52" i="4"/>
  <c r="F52" i="4"/>
  <c r="G52" i="4" s="1"/>
  <c r="E52" i="4"/>
  <c r="J51" i="4"/>
  <c r="E51" i="4"/>
  <c r="F51" i="4" s="1"/>
  <c r="G51" i="4" s="1"/>
  <c r="J50" i="4"/>
  <c r="F50" i="4"/>
  <c r="G50" i="4" s="1"/>
  <c r="E50" i="4"/>
  <c r="J48" i="4"/>
  <c r="E48" i="4"/>
  <c r="F48" i="4" s="1"/>
  <c r="G48" i="4" s="1"/>
  <c r="J47" i="4"/>
  <c r="F47" i="4"/>
  <c r="G47" i="4" s="1"/>
  <c r="E47" i="4"/>
  <c r="J46" i="4"/>
  <c r="E46" i="4"/>
  <c r="F46" i="4" s="1"/>
  <c r="J45" i="4"/>
  <c r="E45" i="4"/>
  <c r="F45" i="4" s="1"/>
  <c r="J44" i="4"/>
  <c r="F44" i="4"/>
  <c r="G44" i="4" s="1"/>
  <c r="E44" i="4"/>
  <c r="J43" i="4"/>
  <c r="E43" i="4"/>
  <c r="F43" i="4" s="1"/>
  <c r="J42" i="4"/>
  <c r="E42" i="4"/>
  <c r="F42" i="4" s="1"/>
  <c r="J41" i="4"/>
  <c r="F41" i="4"/>
  <c r="G41" i="4" s="1"/>
  <c r="E41" i="4"/>
  <c r="J37" i="4"/>
  <c r="E37" i="4"/>
  <c r="F37" i="4" s="1"/>
  <c r="J36" i="4"/>
  <c r="E36" i="4"/>
  <c r="F36" i="4" s="1"/>
  <c r="J35" i="4"/>
  <c r="E35" i="4"/>
  <c r="F35" i="4" s="1"/>
  <c r="J34" i="4"/>
  <c r="F34" i="4"/>
  <c r="G34" i="4" s="1"/>
  <c r="E34" i="4"/>
  <c r="J33" i="4"/>
  <c r="E33" i="4"/>
  <c r="F33" i="4" s="1"/>
  <c r="J32" i="4"/>
  <c r="E32" i="4"/>
  <c r="F32" i="4" s="1"/>
  <c r="J31" i="4"/>
  <c r="F31" i="4"/>
  <c r="G31" i="4" s="1"/>
  <c r="E31" i="4"/>
  <c r="J30" i="4"/>
  <c r="E30" i="4"/>
  <c r="F30" i="4" s="1"/>
  <c r="J29" i="4"/>
  <c r="E29" i="4"/>
  <c r="F29" i="4" s="1"/>
  <c r="J28" i="4"/>
  <c r="F28" i="4"/>
  <c r="G28" i="4" s="1"/>
  <c r="E28" i="4"/>
  <c r="J27" i="4"/>
  <c r="E27" i="4"/>
  <c r="F27" i="4" s="1"/>
  <c r="J26" i="4"/>
  <c r="E26" i="4"/>
  <c r="F26" i="4" s="1"/>
  <c r="J25" i="4"/>
  <c r="F25" i="4"/>
  <c r="G25" i="4" s="1"/>
  <c r="E25" i="4"/>
  <c r="J24" i="4"/>
  <c r="E24" i="4"/>
  <c r="F24" i="4" s="1"/>
  <c r="J23" i="4"/>
  <c r="E23" i="4"/>
  <c r="F23" i="4" s="1"/>
  <c r="J22" i="4"/>
  <c r="F22" i="4"/>
  <c r="G22" i="4" s="1"/>
  <c r="E22" i="4"/>
  <c r="J21" i="4"/>
  <c r="E21" i="4"/>
  <c r="F21" i="4" s="1"/>
  <c r="J20" i="4"/>
  <c r="E20" i="4"/>
  <c r="F20" i="4" s="1"/>
  <c r="J19" i="4"/>
  <c r="F19" i="4"/>
  <c r="G19" i="4" s="1"/>
  <c r="E19" i="4"/>
  <c r="J18" i="4"/>
  <c r="E18" i="4"/>
  <c r="F18" i="4" s="1"/>
  <c r="J17" i="4"/>
  <c r="E17" i="4"/>
  <c r="F17" i="4" s="1"/>
  <c r="J16" i="4"/>
  <c r="F16" i="4"/>
  <c r="G16" i="4" s="1"/>
  <c r="E16" i="4"/>
  <c r="J15" i="4"/>
  <c r="E15" i="4"/>
  <c r="F15" i="4" s="1"/>
  <c r="J14" i="4"/>
  <c r="E14" i="4"/>
  <c r="F14" i="4" s="1"/>
  <c r="J13" i="4"/>
  <c r="E13" i="4"/>
  <c r="F13" i="4" s="1"/>
  <c r="J12" i="4"/>
  <c r="F12" i="4"/>
  <c r="G12" i="4" s="1"/>
  <c r="E12" i="4"/>
  <c r="J11" i="4"/>
  <c r="E11" i="4"/>
  <c r="F11" i="4" s="1"/>
  <c r="J10" i="4"/>
  <c r="E10" i="4"/>
  <c r="F10" i="4" s="1"/>
  <c r="J9" i="4"/>
  <c r="F9" i="4"/>
  <c r="G9" i="4" s="1"/>
  <c r="E9" i="4"/>
  <c r="J8" i="4"/>
  <c r="E8" i="4"/>
  <c r="F8" i="4" s="1"/>
  <c r="J7" i="4"/>
  <c r="E7" i="4"/>
  <c r="F7" i="4" s="1"/>
  <c r="J6" i="4"/>
  <c r="E6" i="4"/>
  <c r="F6" i="4" s="1"/>
  <c r="J5" i="4"/>
  <c r="E5" i="4"/>
  <c r="F5" i="4" s="1"/>
  <c r="J4" i="4"/>
  <c r="F4" i="4"/>
  <c r="G72" i="4" l="1"/>
  <c r="H71" i="4" s="1"/>
  <c r="H52" i="4"/>
  <c r="G10" i="4"/>
  <c r="H9" i="4" s="1"/>
  <c r="G94" i="4"/>
  <c r="H93" i="4" s="1"/>
  <c r="G45" i="4"/>
  <c r="H44" i="4" s="1"/>
  <c r="G104" i="4"/>
  <c r="H103" i="4" s="1"/>
  <c r="H114" i="4"/>
  <c r="G62" i="4"/>
  <c r="H61" i="4" s="1"/>
  <c r="G68" i="4"/>
  <c r="H67" i="4" s="1"/>
  <c r="H107" i="4"/>
  <c r="G117" i="4"/>
  <c r="H116" i="4" s="1"/>
  <c r="G59" i="4"/>
  <c r="H58" i="4" s="1"/>
  <c r="G56" i="4"/>
  <c r="H55" i="4" s="1"/>
  <c r="G65" i="4"/>
  <c r="H64" i="4" s="1"/>
  <c r="G87" i="4"/>
  <c r="H86" i="4" s="1"/>
  <c r="G42" i="4"/>
  <c r="H41" i="4" s="1"/>
  <c r="G13" i="4"/>
  <c r="H12" i="4" s="1"/>
  <c r="G97" i="4"/>
  <c r="H96" i="4" s="1"/>
  <c r="G5" i="4"/>
  <c r="G76" i="4"/>
  <c r="H75" i="4" s="1"/>
  <c r="G110" i="4"/>
  <c r="H109" i="4" s="1"/>
  <c r="G35" i="4"/>
  <c r="H34" i="4" s="1"/>
  <c r="G32" i="4"/>
  <c r="H31" i="4" s="1"/>
  <c r="G23" i="4"/>
  <c r="H22" i="4" s="1"/>
  <c r="G20" i="4"/>
  <c r="H19" i="4" s="1"/>
  <c r="H47" i="4"/>
  <c r="G17" i="4"/>
  <c r="H16" i="4" s="1"/>
  <c r="G29" i="4"/>
  <c r="H28" i="4" s="1"/>
  <c r="H91" i="4"/>
  <c r="E121" i="4"/>
  <c r="G26" i="4"/>
  <c r="H25" i="4" s="1"/>
  <c r="H50" i="4"/>
  <c r="G80" i="4"/>
  <c r="H79" i="4" s="1"/>
  <c r="G4" i="4"/>
  <c r="H4" i="4" l="1"/>
  <c r="H119" i="4" s="1"/>
  <c r="E122" i="4"/>
  <c r="E123" i="4" s="1"/>
  <c r="C128" i="4" s="1"/>
  <c r="C129" i="4" s="1"/>
  <c r="C127" i="4"/>
</calcChain>
</file>

<file path=xl/sharedStrings.xml><?xml version="1.0" encoding="utf-8"?>
<sst xmlns="http://schemas.openxmlformats.org/spreadsheetml/2006/main" count="583" uniqueCount="321">
  <si>
    <t xml:space="preserve">TIPO </t>
  </si>
  <si>
    <t>RESPUESTA</t>
  </si>
  <si>
    <t xml:space="preserve">CALIFICACIÓN </t>
  </si>
  <si>
    <t>CONTROL PONDERACIÓN</t>
  </si>
  <si>
    <t>TOTAL Ex+Ef</t>
  </si>
  <si>
    <t>TOTAL CRITERIO</t>
  </si>
  <si>
    <t>OBSERVACIONES</t>
  </si>
  <si>
    <t>¿La entidad ha definido las políticas contables que debe aplicar para el reconocimiento, medición, revelación y presentación de los hechos económicos de acuerdo con el marco normativo que le corresponde aplicar?</t>
  </si>
  <si>
    <t>1.1</t>
  </si>
  <si>
    <t>¿Se socializan las políticas con el personal involucrado en el proceso contable?</t>
  </si>
  <si>
    <t>1.2</t>
  </si>
  <si>
    <t>¿Las políticas establecidas son aplicadas en el desarrollo del proceso contable?</t>
  </si>
  <si>
    <t>1.3</t>
  </si>
  <si>
    <t>¿Las políticas contables responden a la naturaleza y a la actividad de la entidad?</t>
  </si>
  <si>
    <t>1.4</t>
  </si>
  <si>
    <t>¿Las políticas contables propenden por la representación fiel de la información financiera?</t>
  </si>
  <si>
    <t>2.1</t>
  </si>
  <si>
    <t>¿Se socializan estos instrumentos de seguimiento con los responsables?</t>
  </si>
  <si>
    <t>2.2</t>
  </si>
  <si>
    <t>¿Se hace seguimiento o monitoreo al cumplimiento de los planes de mejoramiento?</t>
  </si>
  <si>
    <t>¿La entidad cuenta con una política o instrumento (procedimiento, manual, regla de negocio, guía, instructivo, etc.) tendiente a facilitar el flujo de información relativo a los hechos económicos originados en cualquier dependencia?</t>
  </si>
  <si>
    <t>3.1</t>
  </si>
  <si>
    <t>¿Se socializan estas herramientas con el personal involucrado en el proceso?</t>
  </si>
  <si>
    <t>3.2</t>
  </si>
  <si>
    <t>¿Se tienen identificados los documentos idóneos mediante los cuales se informa al área contable?</t>
  </si>
  <si>
    <t>3.3</t>
  </si>
  <si>
    <t>¿Existen procedimientos internos documentados que faciliten la aplicación de la política?</t>
  </si>
  <si>
    <t>¿Se ha implementado una política o instrumento (directriz, procedimiento, guía o lineamiento) sobre la identificación de los bienes físicos en forma individualizada dentro del proceso contable de la entidad?</t>
  </si>
  <si>
    <t>4.1</t>
  </si>
  <si>
    <t>¿Se ha socializado este instrumento con el personal involucrado en el proceso?</t>
  </si>
  <si>
    <t>4.2</t>
  </si>
  <si>
    <t>¿Se verifica la individualización de los bienes físicos?</t>
  </si>
  <si>
    <t>¿Se cuenta con una directriz, guía o procedimiento para realizar las conciliaciones de las partidas más relevantes, a fin de lograr una adecuada identificación y medición?</t>
  </si>
  <si>
    <t>5.1</t>
  </si>
  <si>
    <t>¿Se socializan estas directrices, guías o procedimientos con el personal involucrado en el proceso?</t>
  </si>
  <si>
    <t>5.2</t>
  </si>
  <si>
    <t>¿Se verifica la aplicación de estas directrices, guías o procedimientos?</t>
  </si>
  <si>
    <t>¿Se cuenta con una directriz, guía, lineamiento, procedimiento o instrucción en que se defina la segregación de funciones (autorizaciones, registros y manejos) dentro de los procesos contables?</t>
  </si>
  <si>
    <t>6.1</t>
  </si>
  <si>
    <t>¿Se socializa esta directriz, guía, lineamiento, procedimiento o instrucción con el personal involucrado en el proceso?</t>
  </si>
  <si>
    <t>6.2</t>
  </si>
  <si>
    <t>¿Se verifica el cumplimiento de esta directriz, guía, lineamiento, procedimiento o instrucción?</t>
  </si>
  <si>
    <t>¿Se cuenta con una directriz, procedimiento, guía, lineamiento o instrucción para la presentación oportuna de la información financiera?</t>
  </si>
  <si>
    <t>7.1</t>
  </si>
  <si>
    <t>7.2</t>
  </si>
  <si>
    <t>¿Se cumple con la directriz, guía, lineamiento, procedimiento o instrucción?</t>
  </si>
  <si>
    <t>¿Existe un procedimiento para llevar a cabo, en forma adecuada, el cierre integral de la información producida en las áreas o dependencias que generan hechos económicos?</t>
  </si>
  <si>
    <t>8.1</t>
  </si>
  <si>
    <t>¿Se socializa este procedimiento con el personal involucrado en el proceso?</t>
  </si>
  <si>
    <t>8.2</t>
  </si>
  <si>
    <t>¿Se cumple con el procedimiento?</t>
  </si>
  <si>
    <t>¿La entidad tiene implementadas directrices, procedimientos, guías o lineamientos para realizar periódicamente inventarios y cruces de información, que le permitan verificar la existencia de activos y pasivos?</t>
  </si>
  <si>
    <t>9.1</t>
  </si>
  <si>
    <t>¿Se socializan las directrices, procedimientos, guías o lineamientos con el personal involucrado en el proceso?</t>
  </si>
  <si>
    <t>9.2</t>
  </si>
  <si>
    <t>¿Se cumple con estas directrices, procedimientos, guías o lineamientos?</t>
  </si>
  <si>
    <t>10.1</t>
  </si>
  <si>
    <t>¿Se tienen establecidas directrices, procedimientos, instrucciones, o lineamientos sobre análisis, depuración y seguimiento de cuentas para el mejoramiento y sostenibilidad de la calidad de la información?</t>
  </si>
  <si>
    <t>10.2</t>
  </si>
  <si>
    <t>¿Existen mecanismos para verificar el cumplimiento de estas directrices, procedimientos, instrucciones, o lineamientos?</t>
  </si>
  <si>
    <t>10.3</t>
  </si>
  <si>
    <t>¿El análisis, la depuración y el seguimiento de cuentas se realiza permanentemente o por lo menos periódicamente?</t>
  </si>
  <si>
    <t>ETAPAS DEL PROCESO CONTABLE 
RECONOCIMIENTO 
IDENTIFICACIÓN</t>
  </si>
  <si>
    <t>¿Se evidencia por medio de flujogramas, u otra técnica o mecanismo, la forma como circula la información hacia el área contable?</t>
  </si>
  <si>
    <t>11.1</t>
  </si>
  <si>
    <t>¿La entidad ha identificado los proveedores de información dentro del proceso contable?</t>
  </si>
  <si>
    <t>11.2</t>
  </si>
  <si>
    <t>¿La entidad ha identificado los receptores de información dentro del proceso contable?</t>
  </si>
  <si>
    <t>¿Los derechos y obligaciones se encuentran debidamente individualizados en la contabilidad, bien sea por el área contable, o bien por otras dependencias?</t>
  </si>
  <si>
    <t>12.1</t>
  </si>
  <si>
    <t>¿Los derechos y obligaciones se miden a partir de su individualización?</t>
  </si>
  <si>
    <t>12.2</t>
  </si>
  <si>
    <t>¿La baja en cuentas es factible a partir de la individualización de los derechos y obligaciones?</t>
  </si>
  <si>
    <t>¿Para la identificación de los hechos económicos, se toma como base el marco normativo aplicable a la entidad?</t>
  </si>
  <si>
    <t>13.1</t>
  </si>
  <si>
    <t>¿En el proceso de identificación se tienen en cuenta los criterios para el reconocimiento de los hechos económicos definidos en las normas?</t>
  </si>
  <si>
    <t>CLASIFICACIÓN</t>
  </si>
  <si>
    <t>CALIFICACIÓN</t>
  </si>
  <si>
    <t>¿Se utiliza la versión actualizada del Catálogo General de Cuentas correspondiente al marco normativo aplicable a la entidad?</t>
  </si>
  <si>
    <t>14.1</t>
  </si>
  <si>
    <t>¿Se realizan revisiones permanentes sobre la vigencia del catálogo de cuentas?</t>
  </si>
  <si>
    <t>¿Se llevan registros individualizados de los hechos económicos ocurridos en la entidad?</t>
  </si>
  <si>
    <t>15.1</t>
  </si>
  <si>
    <t>¿En el proceso de clasificación se consideran los criterios definidos en el marco normativo aplicable a la entidad?</t>
  </si>
  <si>
    <t>REGISTRO</t>
  </si>
  <si>
    <t>¿Los hechos económicos se contabilizan cronológicamente?</t>
  </si>
  <si>
    <t>16.1</t>
  </si>
  <si>
    <t>¿Se verifica el registro contable cronológico de los hechos económicos?</t>
  </si>
  <si>
    <t>16.2</t>
  </si>
  <si>
    <t>¿Se verifica el registro consecutivo de los hechos económicos en los libros de contabilidad?</t>
  </si>
  <si>
    <t>¿Los hechos económicos registrados están respaldados en documentos soporte idóneos?</t>
  </si>
  <si>
    <t>17.1</t>
  </si>
  <si>
    <t>¿Se verifica que los registros contables cuenten con los documentos de origen interno o externo que los soporten?</t>
  </si>
  <si>
    <t>17.2</t>
  </si>
  <si>
    <t>¿Se conservan y custodian los documentos soporte?</t>
  </si>
  <si>
    <t>¿Para el registro de los hechos económicos, se elaboran los respectivos comprobantes de contabilidad?</t>
  </si>
  <si>
    <t>18.1</t>
  </si>
  <si>
    <t>¿Los comprobantes de contabilidad se realizan cronológicamente?</t>
  </si>
  <si>
    <t>18.2</t>
  </si>
  <si>
    <t>¿Los comprobantes de contabilidad se enumeran consecutivamente?</t>
  </si>
  <si>
    <t>¿Los libros de contabilidad se encuentran debidamente soportados en comprobantes de contabilidad?</t>
  </si>
  <si>
    <t>19.1</t>
  </si>
  <si>
    <t>¿La información de los libros de contabilidad coincide con la registrada en los comprobantes de contabilidad?</t>
  </si>
  <si>
    <t>19.2</t>
  </si>
  <si>
    <t>En caso de haber diferencias entre los registros en los libros y los comprobantes de contabilidad, ¿se realizan las conciliaciones y ajustes necesarios?</t>
  </si>
  <si>
    <t>¿Existe algún mecanismo a través del cual se verifique la completitud de los registros contables?</t>
  </si>
  <si>
    <t>20.1</t>
  </si>
  <si>
    <t>¿Dicho mecanismo se aplica de manera permanente o periódica?</t>
  </si>
  <si>
    <t>20.2</t>
  </si>
  <si>
    <t>¿Los libros de contabilidad se encuentran actualizados y sus saldos están de acuerdo con el último informe trimestral transmitido a la Contaduría General de la Nación?</t>
  </si>
  <si>
    <t>MEDICIÓN INICIAL</t>
  </si>
  <si>
    <t>¿Los criterios de medición inicial de los hechos económicos utilizados por la entidad corresponden al marco normativo aplicable a la entidad?</t>
  </si>
  <si>
    <t>21.1</t>
  </si>
  <si>
    <t>¿Los criterios de medición de los activos, pasivos, ingresos, gastos y costos contenidos en el marco normativo aplicable a la entidad, son de conocimiento del personal involucrado en el proceso contable?</t>
  </si>
  <si>
    <t>21.2</t>
  </si>
  <si>
    <t>¿Los criterios de medición de los activos, pasivos, ingresos, gastos y costos se aplican conforme al marco normativo que le corresponde a la entidad?</t>
  </si>
  <si>
    <t>MEDICIÓN POSTERIOR</t>
  </si>
  <si>
    <t>¿Se calculan, de manera adecuada, los valores correspondientes a los procesos de depreciación, amortización, agotamiento y deterioro, según aplique?</t>
  </si>
  <si>
    <t>22.1</t>
  </si>
  <si>
    <t>¿Los cálculos de depreciación se realizan con base en lo establecido en la política?</t>
  </si>
  <si>
    <t>22.2</t>
  </si>
  <si>
    <t>¿La vida útil de la propiedad, planta y equipo, y la depreciación son objeto de revisión periódica?</t>
  </si>
  <si>
    <t>22.3</t>
  </si>
  <si>
    <t>¿Se verifican los indicios de deterioro de los activos por lo menos al final del período contable?</t>
  </si>
  <si>
    <t>23.1</t>
  </si>
  <si>
    <t>23.2</t>
  </si>
  <si>
    <t>¿Se identifican los hechos económicos que deben ser objeto de actualización posterior?</t>
  </si>
  <si>
    <t>23.3</t>
  </si>
  <si>
    <t>¿Se verifica que la medición posterior se efectúa con base en los criterios establecidos en el marco normativo aplicable a la entidad?</t>
  </si>
  <si>
    <t>23.4</t>
  </si>
  <si>
    <t>¿La actualización de los hechos económicos se realiza de manera oportuna?</t>
  </si>
  <si>
    <t>23.5</t>
  </si>
  <si>
    <t>¿Se soportan las mediciones fundamentadas en estimaciones o juicios de profesionales expertos ajenos al proceso contable?</t>
  </si>
  <si>
    <t>PRESENTACIÓN DE ESTADOS FINANCIEROS</t>
  </si>
  <si>
    <t>¿Se elaboran y presentan oportunamente los estados financieros a los usuarios de la información financiera?</t>
  </si>
  <si>
    <t>24.1</t>
  </si>
  <si>
    <t>¿Se cuenta con una política, directriz, procedimiento, guía o lineamiento para la divulgación de los estados financieros?</t>
  </si>
  <si>
    <t>24.2</t>
  </si>
  <si>
    <t>¿Se cumple la política, directriz, procedimiento, guía o lineamiento establecida para la divulgación de los estados financieros?</t>
  </si>
  <si>
    <t>24.3</t>
  </si>
  <si>
    <t>¿Se tienen en cuenta los estados financieros para la toma de decisiones en la gestión de la entidad?</t>
  </si>
  <si>
    <t>24.4</t>
  </si>
  <si>
    <t>¿Se elabora el juego completo de estados financieros, con corte al 31 de diciembre?</t>
  </si>
  <si>
    <t>¿Las cifras contenidas en los estados financieros coinciden con los saldos de los libros de contabilidad?</t>
  </si>
  <si>
    <t>25.1</t>
  </si>
  <si>
    <t>¿Se realizan verificaciones de los saldos de las partidas de los estados financieros previo a la presentación de los estados financieros?</t>
  </si>
  <si>
    <t>¿Se utiliza un sistema de indicadores para analizar e interpretar la realidad financiera de la entidad?</t>
  </si>
  <si>
    <t>26.1</t>
  </si>
  <si>
    <t>¿Los indicadores se ajustan a las necesidades de la entidad y del proceso contable?</t>
  </si>
  <si>
    <t>26.2</t>
  </si>
  <si>
    <t>¿Se verifica la fiabilidad de la información utilizada como insumo para la elaboración del indicador?</t>
  </si>
  <si>
    <t>¿La información financiera presenta la suficiente ilustración para su adecuada comprensión por parte de los usuarios?</t>
  </si>
  <si>
    <t>27.1</t>
  </si>
  <si>
    <t>¿Las notas a los estados financieros cumplen con las revelaciones requeridas en las normas para el reconocimiento, medición, revelación y presentación de los hechos económicos del marco normativo aplicable?</t>
  </si>
  <si>
    <t>27.2</t>
  </si>
  <si>
    <t>27.3</t>
  </si>
  <si>
    <t>¿En las notas a los estados financieros, se hace referencia a las variaciones significativas que se presentan de un periodo a otro?</t>
  </si>
  <si>
    <t>27.4</t>
  </si>
  <si>
    <t>¿Las notas explican la aplicación de metodologías o la aplicación de juicios profesionales en la preparación de la información, cuando a ello hay lugar?</t>
  </si>
  <si>
    <t>27.5</t>
  </si>
  <si>
    <t>¿Se corrobora que la información presentada a los distintos usuarios de la información sea consistente?</t>
  </si>
  <si>
    <t>RENDICIÓN DE CUENTAS E INFORMACIÓN A PARTES INTERESADAS</t>
  </si>
  <si>
    <t>¿Para las entidades obligadas a realizar rendición de cuentas, se presentan los estados financieros en la misma? Si la entidad no está obligada a rendición de cuentas, ¿se prepara información financiera con propósitos específicos que propendan por la transparencia?</t>
  </si>
  <si>
    <t>28.1</t>
  </si>
  <si>
    <t>¿Se verifica la consistencia de las cifras presentadas en los estados financieros con las presentadas en la rendición de cuentas o la presentada para propósitos específicos?</t>
  </si>
  <si>
    <t>28.2</t>
  </si>
  <si>
    <t>¿Se presentan explicaciones que faciliten a los diferentes usuarios la comprensión de la información financiera presentada?</t>
  </si>
  <si>
    <t>GESTIÓN DEL RIESGO CONTABLE</t>
  </si>
  <si>
    <t>¿Existen mecanismos de identificación y monitoreo de los riesgos de índole contable?</t>
  </si>
  <si>
    <t>29.1</t>
  </si>
  <si>
    <t>¿Se deja evidencia de la aplicación de estos mecanismos?</t>
  </si>
  <si>
    <t>¿Se ha establecido la probabilidad de ocurrencia y el impacto que puede tener, en la entidad, la materialización de los riesgos de índole contable?</t>
  </si>
  <si>
    <t>30.1</t>
  </si>
  <si>
    <t>¿Se analizan y se da un tratamiento adecuado a los riesgos de índole contable en forma permanente?</t>
  </si>
  <si>
    <t>30.2</t>
  </si>
  <si>
    <t>¿Los riesgos identificados se revisan y actualizan periódicamente?</t>
  </si>
  <si>
    <t>30.3</t>
  </si>
  <si>
    <t>¿Se han establecido controles que permitan mitigar o neutralizar la ocurrencia de cada riesgo identificado?</t>
  </si>
  <si>
    <t>30.4</t>
  </si>
  <si>
    <t>¿Se realizan autoevaluaciones periódicas para determinar la eficacia de los controles implementados en cada una de las actividades del proceso contable?</t>
  </si>
  <si>
    <t>¿Los funcionarios involucrados en el proceso contable poseen las habilidades y competencias necesarias para su ejecución?</t>
  </si>
  <si>
    <t>31.1</t>
  </si>
  <si>
    <t>¿Las personas involucradas en el proceso contable están capacitadas para identificar los hechos económicos propios de la entidad que tienen impacto contable?</t>
  </si>
  <si>
    <t>¿Dentro del plan institucional de capacitación se considera el desarrollo de competencias y actualización permanente del personal involucrado en el proceso contable?</t>
  </si>
  <si>
    <t>32.1</t>
  </si>
  <si>
    <t>¿Se verifica la ejecución del plan de capacitación?</t>
  </si>
  <si>
    <t>32.2</t>
  </si>
  <si>
    <t>¿Se verifica que los programas de capacitación desarrollados apuntan al mejoramiento de competencias y habilidades?</t>
  </si>
  <si>
    <t>SUBTOTAL</t>
  </si>
  <si>
    <t>Sumatoria Puntajes</t>
  </si>
  <si>
    <t>Dividir entre total de criterios</t>
  </si>
  <si>
    <t>Multiplicar por 5</t>
  </si>
  <si>
    <t>MÁXIMO A OBTENER</t>
  </si>
  <si>
    <t>TOTAL PREGUNTAS</t>
  </si>
  <si>
    <t>PUNTAJE OBTENIDO</t>
  </si>
  <si>
    <t>Porcentaje obtenido</t>
  </si>
  <si>
    <t>Calificación</t>
  </si>
  <si>
    <t>FORTALEZAS</t>
  </si>
  <si>
    <t>DEBILIDADES</t>
  </si>
  <si>
    <t>AVANCES Y MEJORAS DEL CONTROL INTERNO CONTABLE</t>
  </si>
  <si>
    <t>RECOMENDACIONES</t>
  </si>
  <si>
    <t>CONTROL INTERNO CONTABLE 2019</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</si>
  <si>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t>
  </si>
  <si>
    <t xml:space="preserve">En virtud de que la Agencia de Desarrollo Rural solicitó prórroga para transmitir su información financiera al corte del 31-dic-2019 y que fue concedido hasta el 24-feb-2020, a la fecha de esta evaluación el 18-feb-2020, no se contaba con los estados financieros para propósitos de comparación de saldos frente a libros de contabilidad. No obstante, se realizó la verificación de la información disponible de libro diario frente a Estados Financieros de los periodos de junio y septiembre 2019 y no se identificaron diferencias. </t>
  </si>
  <si>
    <t>Ex</t>
  </si>
  <si>
    <t>SI</t>
  </si>
  <si>
    <t>TIPO</t>
  </si>
  <si>
    <t>Ef</t>
  </si>
  <si>
    <t>PARCIALMENTE</t>
  </si>
  <si>
    <t>NO</t>
  </si>
  <si>
    <t>MARCO DE REFERENCIA DEL PROCESO CONTABLE / ELEMENTOS DEL MARCO NORMATIVO</t>
  </si>
  <si>
    <t>¿Se establecen instrumentos (planes, procedimientos, manuales, reglas de negocio, guías, etc.) para el seguimiento al cumplimiento de los planes de mejoramiento derivados de los hallazgos de auditoría interna o externa?</t>
  </si>
  <si>
    <t>De acuerdo con el análisis de la información financiera proporcionada por los responsables del proceso contable, así como de otras fuentes, tales como: Bases de Datos Auxiliares de la contabilidad, Extractos Bancarios, Conciliaciones, Comprobantes Contables, entre otras, la Agencia de Desarrollo Rural cumple con las políticas contables definidas en el Manual de Políticas Contables, en cuanto a las etapas reconocimiento, medición, revelación y presentación de la información financiera producto de las operaciones realizadas por la Entidad.</t>
  </si>
  <si>
    <t>Los procedimientos estan publicados en el aplicativo ISOLUCION, herramienta a través de la cual se socializan los documentos formalizados al interior de la Entidad, y la Circular 071 de 2019 fue socializada el 27-jun-2019, a través de correo electrónico a los servidores públicos de la Entidad.</t>
  </si>
  <si>
    <t>La gestión inicial de individualización de los bienes físicos es responsabilidad del área de logística de bienes; el registro contable del bien lo realiza un servidor del área contable con la factura de compra o documento equivalente. Los primeros cinco (5) días de cada mes, una persona del área contable realiza conciliación de los registros contables de los bienes y se socializan los resultados al área administrativa para la identificación de partidas y su depuración.</t>
  </si>
  <si>
    <t>El Manual de Políticas Contables y el procedimiento estan publicados en el aplicativo ISOLUCION, herramienta a través de la cual se socializan los documentos formalizados al interior de la Entidad</t>
  </si>
  <si>
    <t>Dado que las operaciones del ciclo contable son asignadas entre el personal del área para su reconocimiento y registro, dividiendo sus labores por temas bajo los cuales cada uno tenía responsabilidad para cubrir así el volumen de información contable, no se verificó el cumplimiento de las directrices relacionadas con segregación de funciones, más allá del auto-control que debían tener sobre dichas operaciones, dejando la labor de aprobación siempre a cargo de la Contadora de la Entidad.</t>
  </si>
  <si>
    <t>El Manual de Políticas Contables se encuentra publicado en el aplicativo ISOLUCION, herramienta a través de la cual se socializan los documentos formalizados al interior de la Entidad.
La Circular 142 fue socializada por correo electrónico enviado por la Oficina de Comunicaciones a todos los servidores de la ADR el día 20-nov-2019.</t>
  </si>
  <si>
    <t>El Manual de Políticas Contables y los procedimientos estan publicados en el aplicativo ISOLUCION, herramienta a través de la cual se socializan los documentos formalizados al interior de la Entidad.</t>
  </si>
  <si>
    <t>El Manual de Políticas Contables y el procedimiento estan publicados en el aplicativo ISOLUCION, herramienta a través de la cual se socializan los documentos formalizados al interior de la Entidad.</t>
  </si>
  <si>
    <t>En el análisis del contenido de las actas suscritas en cada sesión de los diferentes comités, se evidenció que en los comités confluye personal responsable del proceso de gestión financiera, lo cual permite la comunicación directa y el conocimiento de las situaciones que se presentan en el desarrollo de las operaciones de la ADR. De igual manera, se evidenció el establecimiento de compromisos en cada una de las sesiones de los comités, los cuales eran revisados en la sesión subsiguiente para validar su cumplimiento.</t>
  </si>
  <si>
    <t>Para las labores de depuración, conciliación y seguimiento de las cuentas como Cartera y Propiedades, Planta y Equipo, la Agencia de Desarrollo Rural cuenta con tres (3) comités: Comité Técnico de Sostenibilidad del Sistema de Información Financiera y Comité de Cartera (Resolución 1419 del 27-sep-2017) y Comité para la Gerencia y Administración de bienes muebles e inmuebles (Resolución 1475 del 19-oct-2017). Durante la vigencia 2019, dichos comités sesionaron para dar cumplimiento a las funciones asignadas en los actos administrativos a través de los cuales fueron creados, así: Comité Técnico de Sostenibilidad del Sistema de Información Financiera: Dos sesiones, Comité de Cartera: Seis sesiones y Comité para la Gerencia y Administración de bienes muebles e inmuebles: Dos sesiones.
Para el tema de provisiones, la Entidad observa las instrucciones de la Agencia Nacional Jurídica de Defensa del Estado a través de la plataforma e-KOGUI, cuyos perfiles de usuario (Apoderados) llevan el control de cada uno de los procesos asignados a su cargo y reportan las pretensiones aplicables en cada proceso en contra de la Entidad.</t>
  </si>
  <si>
    <t>Las políticas contables adoptadas responden al marco normativo aplicable a las Entidades de Gobierno. Para el objeto de la Agencia de Desarrollo Rural, se corroboró que las políticas y su contenido abordan los tratamientos particulares de las partidas relacionadas con Cartera, Propiedades Planta y Equipo y en general, las asociadas a Proyectos Integrales de Desarrollo Agropecuario y Rural (PIDAR) y Distritos de Adecuación de Tierras (DAT), tanto de los administrados directamente por la ADR, como los administrados por Asociaciones de Usuarios.</t>
  </si>
  <si>
    <t>Con base en la información entregada por el INCODER, se estableció el punto de partida para realizar tanto las conciliaciones como las depuraciones de las cuentas de Cartera, Propiedades, Planta y Equipo.
Las obligaciones derivadas de procesos litigiosos se manejan a través de las actuaciones realizadas por los apoderados correspondientes, quienes a través de su perfil en la plataforma eKOGUI, registran las eventuales variaciones en las pretensiones según la evolución de cada caso.</t>
  </si>
  <si>
    <t>Una vez se identifican los componentes individuales de Cartera, Propiedades, Planta y Equipo, la Entidad realiza sus gestiones de depuración de las cuentas, lo cual implica la baja de aquellas partidas que no cumplen con la definición de activos según el marco normativo aplicable a Entidades de Gobierno, las cuales son aprobadas por acta del comité respectivo.</t>
  </si>
  <si>
    <t>Cuando se realizan procesos de identificación de partidas se evalúan sus cuantías y se reconocen conforme a las políticas contables en los grupos de cuentas: Cuentas por cobrar, Propiedad, planta y equipo, Intangibles y Cuentas por pagar.</t>
  </si>
  <si>
    <t>El Ministerio de Hacienda y Crédito Público, a través del Sistema Integrado de Información Financiera - SIIF Nación, dispuso para la vigencia 2019 el Catálogo General de Cuentas 2015.07, del cual se validó que el código y nombre de las cuentas correspondientes fueran congruentes con las dispuestas en el libro mayor de la Agencia de Desarrollo Rural, en lo que no se identificaron diferencias. Cabe resaltar que, el catálogo SIIF coincide con el dispuesto por el marco normativo para entidades de gobierno.</t>
  </si>
  <si>
    <t>Al interior de la Entidad no se realizan revisiones del catálogo de cuentas, debido a que el mismo es competencia directa del ente que administra el Sistema Integrado de Información Financiera - SIIF Nación, quien actualiza el catálogo a utilizar en el aplicativo, de acuerdo con el marco normativo que le aplique a cada Entidad.</t>
  </si>
  <si>
    <t>La información manejada por las Dependencias encargadas de gestionar las partidas de Cartera, Activos Fijos, Intangibles, Inventarios de Consumibles, Litigios detallan su composición y para efectos de soporte contable, se asimilan a los auxiliares de contabilidad. 
En contabilidad los registros se "globalizan", pero los soportes contienen el detalle del asiento contable.</t>
  </si>
  <si>
    <t>Cuando se realizan los procesos de clasificación de partidas, se evalúa su naturaleza según lo indicado en las políticas contables para los grupos de cuentas: Cuentas por cobrar, Propiedad, planta y equipo, Intangibles y Cuentas por pagar.</t>
  </si>
  <si>
    <t>Con el fin de verificar el orden cronológico de los hechos económicos, se extrajo del archivo ReporteconsolidadoLibroDiario el número consecutivo y la fecha de registro en el sistema, observando que el comprobante 349 tenía fecha 8-ene-2019, el 350 el 31-ene-2019 y el 351 el 29-ene-2019, lo que evidencia que las operaciones no son registradas cronológicamente, debido a que se presentan saltos en las fechas.</t>
  </si>
  <si>
    <r>
      <t>En reunión realizada el 11-feb-2020 los responsables del proceso contable, manifestaron: "</t>
    </r>
    <r>
      <rPr>
        <i/>
        <sz val="11"/>
        <color theme="1"/>
        <rFont val="Calibri"/>
        <family val="2"/>
        <scheme val="minor"/>
      </rPr>
      <t>El área contable cuenta con la "Matriz de radicación", documento en el cual se registran diariamente los documentos que se envían al área, esto como medida de aseguramiento en cuanto a los registros contables oportunos de cada una de las transacciones realizadas por la entidad, adicional de forma diaria, se descarga del sistema el movimiento diario, con el fin de verificar que la información registrada coincide con los documentos radicados durante el día en el área</t>
    </r>
    <r>
      <rPr>
        <sz val="11"/>
        <color theme="1"/>
        <rFont val="Calibri"/>
        <family val="2"/>
        <scheme val="minor"/>
      </rPr>
      <t>". La Oficina de Control Interno revisó el contenido de la "matriz de radicación", en la que observó que la verificación de los registros contables generados se inició a partir de mayo de 2019.</t>
    </r>
  </si>
  <si>
    <t>Al interior de la entidad no se realizan verificaciones del consecutivo de los registros contables, debido a que éste es asignado de forma automática por el Sistema Integrado de Información Financiera - SIIF Nación cuando se realiza el registro de cada transacción.</t>
  </si>
  <si>
    <t>La Oficina de Control Interno revisó una muestra de 106 comprobantes contables relacionados con órdenes de pago de la vigencia 2019 por valor total de $8.766.367.585, a los que se les evaluaron los atributos de existencia, exactitud de las cifras y los hechos económicos que los generaron, a través de la inspección documental de los soportes fuente de las transacciones, de lo cual no se identificaron inconsistencias, por lo que se concluyó que los hechos económicos se encontraron respaldados en documentos soportes idóneos.</t>
  </si>
  <si>
    <t>Se cuenta con las tablas de retención documental de la Agencia de Desarrollo Rural y se indica el tiempo de retención y custodia. Estas tablas continuan pendientes de aprobación por parte del Archivo General de la Nación. Al margen de esto, el área contable almacena los soportes de las transacciones en carpetas que identifica por mes junto con todos los soportes correspondientes.</t>
  </si>
  <si>
    <t>Siendo el Sistema Integrado de Información Financiera SIIF - Nación el aplicativo utilizado por la Entidad para los registros de las transacciones, y teniendo en cuenta que este requiere para cualquier causación contable, la generación del respectivo comprobante de contabilidad, se confirma el cumplimiento de la elaboración de comprobantes contables para los registros de los hechos económicos.</t>
  </si>
  <si>
    <t>Con el fin de verificar el orden cronológico de los comprobantes contables, se extrajo del archivo ReporteconsolidadoLibroDiario el número consecutivo y la fecha de registro en el sistema, observando que el comprobante 349 tenía fecha 8-ene-2019, el 350 el 31-ene-2019 y el 351 el 29-ene-2019, lo que evidencia que los comprobantes de contabilidad no son registrados cronológicamente, debido a que se presentan saltos en las fechas.</t>
  </si>
  <si>
    <t>El número de cada transacción causada es asignado de forma automática por el Sistema Integrado de Información Financiera - SIIF Nación, por lo que, los comprobantes de contabilidad son enumerados de forma consecutiva.</t>
  </si>
  <si>
    <t>Con el fin de verificar que los libros de contabilidad estuvieran soportados en comprobantes contables, se extrajo del Sistema Integrado de Información Financiera - SIIF Nación los reportes de libro diario de enero a diciembre de 2019, en donde se identificó un total de 29.988 comprobantes contables, de los cuales se seleccionó una muestra de 106, evidenciando que estaban incluidos en la contabilidad de la Entidad, por tanto, los libros de contabilidad se encontraron soportados en comprobantes de contabilidad.</t>
  </si>
  <si>
    <t>En la revisión de la muestra de 106 comprobantes de contabilidad, no se identificaron diferencias entre la información de los libros de contabilidad y lo registrado en los comprobantes.</t>
  </si>
  <si>
    <t>Teniendo en cuenta que el Sistema Integrado de Información Financiera - SIIF Nación, alimenta de forma automática los libros de contabilidad, a través de los registros de los comprobantes contables generados, no se presentaron diferencias durante la vigencia 2019.</t>
  </si>
  <si>
    <t>El equipo contable coordina las actividades del cierre y ejecuta los procesos inherentes a las partidas que componen los estados financieros. La entidad contó con una lista de chequeo (Matriz de Seguimiento) que permitió validar si todas las actividades de cierre mensual se efectuaron o si quedaron temas pendientes por reconocer; no obstante, dicho proceso de verificación o seguimiento fue implementado a partir de mayo de 2019.</t>
  </si>
  <si>
    <t>Los cierres contables en la Entidad ocurren mensualmente, y por tanto, las actividades relacionadas se ejecutan con la misma frecuencia; no obstante, la lista de chequeo con la que se verifica si todas las actividades fueron ejecutadas y concluidas fue implementada a partir de mayo de 2019.</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</si>
  <si>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la actualización de los saldos del cuarto trimestre de dicha vigencia.
Por lo anterior, se evaluó la coincidencia de los saldos del informe transmitido del tercer trimestre de 2019 frente a los libros de contabilidad a dicho corte. No se identificaron diferencias.</t>
  </si>
  <si>
    <t>El análisis de la información financiera se realiza de forma mensual con las conciliaciones que realiza el área contable. La depuración está sujeta a la identificación de partidas conciliatorias. En todo caso, durante los cierres trimestrales y de vigencia fiscal el área contable realiza las gestiones pertinentes y cruces extracontables para que la información se ajuste a la realidad económica de la Entidad.
En las sesiones de los comités realizadas en la vigencia 2019, se trataron los siguientes temas:
▪ Comité de Sostenibilidad del Sistema de Información Financiera. Dos sesiones en las que se revisaron diferencias presentadas en los Inventarios de Distritos de Adecuación de Tierras entregados por INCODER, Bienes a dar de baja, Bienes repetidos y/o duplicados en Distritos Adecuación de Tierras, Reincorporación de Bienes Datacenter y se realizó la prescripción de Cartera de 26 casos solicitados por el Comité de Cartera.
▪ Comité de Cartera. Seis sesiones en las cuales se abordó prescripción de cartera por difícil recaudo y se sometieron para ajuste contable 50 casos.
▪ Comité para la Gerencia y Administración de bienes muebles e inmuebles. Dos sesiones en las que se realizó la presentación de Bienes a dar de baja.</t>
  </si>
  <si>
    <t>De la información requerida y suministrada para análisis, la Oficina de Control Interno:
▪ No obtuvo evidencia de la aplicación del cálculo de deterioro de cartera con corte a 30-jun-2019; por lo cual, no se pudo concluir sobre su correcta aplicación.
▪ No obtuvo información de los saldos de cartera con corte a 31-dic-2019, debido a que dicha información estaba en proceso de depuración por parte de los responsables del proceso.
▪ La información de Propiedad, Planta y Equipo a 31-dic-2019 suministrada por la Dirección Administrativa y Financiera, estaba en proceso de revisión y verificación, por lo cual, no fue posible verificar la correcta aplicación de la depreciación.
De las diferencias obtenidas entre el aplicativo Apoteosys y la contabilidad de la conciliación de la Propiedad, Planta y Equipo con corte a 30-sep-2019, si se evidenciaron las justificaciones.</t>
  </si>
  <si>
    <t>De acuerdo con la verificación realizada a los cálculos de depreciación, se observó que la Entidad utiliza el método de línea recta establecido en el Manual de Políticas Contables.</t>
  </si>
  <si>
    <t>No se identificó ningún documento que contenga lista de chequeo para evaluar el deterioro de los activos de la Entidad y los criterios a emplear para el análisis correspondiente.</t>
  </si>
  <si>
    <t>Se observó que durante la vigencia 2019 la Agencia de Desarrollo Rural cumplió con:
▪ Presentación oportuna de la información financiera de la vigencia 2018 en la rendición de la cuenta anual transmitida el 27-feb-2019 a la Contraloría General de la República a través del Sistema de Rendición Electrónica de la Cuenta e Informes - SIRECI.
▪ Transmisión oportuna de los reportes contables a la Contaduría General de la Nación a través del sistema Consolidador de Hacienda e Información Pública - CHIP estipulados en la Resolución 706 de 2016, correspondientes a la categoría "Información Contable Pública - Convergencia" respecto al primer, segundo y tercer trimestre de 2019.
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la información financiera del cuarto trimestre de 2019.</t>
  </si>
  <si>
    <t>De acuerdo con la información suministrada por los responsables del proceso contable de la Entidad mediante entrevista realizada el 11-feb-2020, la Agencia de Desarrollo Rural no utiliza un sistema de indicadores para analizar e interpretar la realidad financiera de la Entidad.</t>
  </si>
  <si>
    <t>La Agencia de Desarrollo Rural no utiliza un sistema de indicadores para analizar e interpretar su realidad financiera.</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</si>
  <si>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
Consistente con la revisión de las notas reveladas para los Estados Financieros a 30-sep-2019, no se observó el cumplimiento de las revelaciones requeridas en las normas en los grupos de cuentas: Cuentas por cobrar, Propiedad, planta y equipo, Cuentas por pagar, Ingresos y Gastos, teniendo en cuenta que no se observó dentro de la explicación de las notas la manera como se reconocen, miden, revelan y presentan.</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</si>
  <si>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
Si bien en las notas reveladas para el período septiembre de 2019, contaron con algunas referencias a variaciones significativas, no todos los grupos de cuentas contaron con dicha explicación aun cuando eran necesarias, tal es el caso de las cuentas del grupo de Gastos de la entidad.</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</si>
  <si>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
Para el caso de las provisiones por litigios de la Entidad, no se observó que en las notas reveladas en los Estados Financieros a 30-sep-2019 se incluyeran aspectos relacionados a aplicación de metodologías o juicios profesionales.</t>
  </si>
  <si>
    <t>La Dirección Administrativa y Financiera de la Entidad informó que no contaba con evidencia y/o registro documental de verificaciones de los saldos de las partidas de los Estados Financieros de la entidad previo a la presentación de los mismo.
No obstante lo anterior, la Oficina de Control Interno pudo evidenciar que la información financiera publicada en la página web de la entidad correspondió a la reportada a la Contaduría General de la Nación en los cierres trimestrales.</t>
  </si>
  <si>
    <t>La Agencia de Desarrollo Rural cuenta con una Política de Administración del Riesgo (DE-SIG-002) implementada a través del Sistema Integrado de Gestión (aplicativo ISOLUCION), en la cual definió las pautas y aspectos a tener en cuenta al interior de los procesos para identificar sus riesgos, su valoración, tratamiento, seguimiento y monitoreo.</t>
  </si>
  <si>
    <t>En el aplicativo ISOLUCION se encontró la matriz de riesgos del proceso Gestión Financiera, la cual fue actualizada en el mes de diciembre de 2019. Esta matriz describe tres (3) riesgos relacionados directamente con el proceso contable.</t>
  </si>
  <si>
    <t>Los tres (3) riesgos identificados contaron con el establecimiento de la probabilidad e impacto frente a su materialización, de acuerdo con lo dispuesto en la Política de Administración del Riesgo (DE-SIG-002).</t>
  </si>
  <si>
    <t>En consulta realizada en el Sistema Integrado de Gestión (aplicativo ISOLUCION) la Oficina de Control Interno identificó dos (2) revisiones y actualizaciones de los riesgos de índole contable realziadas el 28-ago-2019 y el 20-dic-2019.</t>
  </si>
  <si>
    <t>Para los tres (3) riesgos fueron identificados siete (7) controles dentro de la matriz de riesgos del proceso Gestión Financiera; no obstante, se observaron tres (3) causas a las cuales no se les ha establecido control por parte de los responsables del proceso.</t>
  </si>
  <si>
    <t>En la validación de la información de perfil y competencias de los 4 funcionarios del área contable, se observó cumplimiento de las habilidades y competencias necesarias para ejecutar las labores contables durante la vigencia 2019.
De igual manera, se validaron los soportes de idoneidad de 5 contratistas vinculados al área contable mediante la modalidad de prestación de servicios durante la vigencia 2019, constatando el cumplimiento de los requisitos tanto de perfil como de competencias requeridas para desarrollar la función, la cual fue certificada por la Secretaria General de la Entidad, para efectos de su contratación.</t>
  </si>
  <si>
    <t>El perfil y competencias con las que contaron los 9 colaboradores adscritos al área contable de la Entidad, permitieron la identificación de los hechos económicos que tuvieron impacto contable durante la vigencia 2019; no obstante, uno de ellos (11% de los colaboradores) contó con capacitación acerca de las perspectivas del proceso contable en la actualidad.</t>
  </si>
  <si>
    <t>El Plan Institucional de Capacitación de la vigencia 2019 no incluyó aspectos relacionados con el fortalecimiento de las competencias y actualización del personal del área contable; no obstante, y de acuerdo con evidencia aportada por la Dirección de Talento Humano, la Contadora de la Entidad participó en el "Congreso Nacional de Contabilidad Pública - Información Financiera Pública: Situación Actual y Perspectivas" realizado por la Contaduría General de la Nación en la ciudad de Barranquilla del 26 al 28-jun-2019, y que se constituyó en un espacio propicio para la reflexión sobre temas contables coyunturales y estructurales, desde las perspectivas conceptual e instrumental, en los ámbitos nacional y mundial.</t>
  </si>
  <si>
    <t>La Entidad tiene dispuesto medir la ejecución del Plan Institucional de Capacitación formulado para cada vigencia, a través del indicador "Implementación del Plan de Capacitación" establecido en el Plan de Acción Institucional 2019; no obstante, para el caso de las capacitaciones de tipo contables no aplica, teniendo en cuenta que no se observaron temas relacionados.</t>
  </si>
  <si>
    <t>Dado que el Plan Institucional de Capacitación no incluyó aspectos relacionados con el campo contable en cuanto a su actualización y desarrollo de competencias, no se identificaron acciones que apunten al mejoramiento de sus competencias y habilidades.</t>
  </si>
  <si>
    <r>
      <t>La consistencia de las cifras presentadas en los Estados Financieros se verifica de manera previa a su divulgación en el ejercicio de Rendición de Cuentas, lo cual se evidenció en correo electrónico enviado por la Dirección Administrativa y Financiera a los responsables de la estrategia de Rendición de Cuentas el 6-nov-2019, con el cual se remitió la información contable pública del tercer trimestre de 2019 correspondiente a: saldos y movimientos, operaciones recíprocas y variaciones trimestrales significativas, indicando en el mismo correo: "</t>
    </r>
    <r>
      <rPr>
        <i/>
        <sz val="11"/>
        <color theme="1"/>
        <rFont val="Calibri"/>
        <family val="2"/>
        <scheme val="minor"/>
      </rPr>
      <t>la  Información anterior que fue debidamente validada y transmitida a través del aplicativo CHIP (,,,), citada información se encuentra disponible en el módulo de transparencia de la página web de la entidad en la siguiente ruta de acceso: https://www.adr.gov.co/atencion-al-ciudadano/transparencia/Paginas/estados-financieros-2019.aspx</t>
    </r>
    <r>
      <rPr>
        <sz val="11"/>
        <color theme="1"/>
        <rFont val="Calibri"/>
        <family val="2"/>
        <scheme val="minor"/>
      </rPr>
      <t>”.</t>
    </r>
  </si>
  <si>
    <r>
      <t>Si bien la Entidad realizó la publicación de las principales variaciones de la información financiera del tercer trimestre de 2019 en la página web de la Entidad (</t>
    </r>
    <r>
      <rPr>
        <sz val="11"/>
        <color rgb="FF0070C0"/>
        <rFont val="Calibri"/>
        <family val="2"/>
        <scheme val="minor"/>
      </rPr>
      <t>www.adr.gov.co</t>
    </r>
    <r>
      <rPr>
        <sz val="11"/>
        <rFont val="Calibri"/>
        <family val="2"/>
        <scheme val="minor"/>
      </rPr>
      <t>), las mismas junto con los resultados expresados en los Estados Financieros no fueron explicados en la Audiencia de Rendición de Cuentas para una mayor comprensión de la información financiera por parte de los usuarios y/o público asistente, esto aunado a que, gran parte de los usuarios caracterizados de la Agencia de Desarrollo Rural pertenecen a la población rural.</t>
    </r>
  </si>
  <si>
    <r>
      <t>Los Estados Financieros fueron presentados en el "Informe de rendición de cuentas Agencia de Desarrollo Rural Vigencia 2018-2019", socializado durante la Audiencia Pública de Rendición de Cuentas el 19-dic-2019 y publicado en la página web de la Entidad (</t>
    </r>
    <r>
      <rPr>
        <sz val="11"/>
        <color rgb="FF0070C0"/>
        <rFont val="Calibri"/>
        <family val="2"/>
        <scheme val="minor"/>
      </rPr>
      <t>www.adr.gov.co</t>
    </r>
    <r>
      <rPr>
        <sz val="11"/>
        <color theme="1"/>
        <rFont val="Calibri"/>
        <family val="2"/>
        <scheme val="minor"/>
      </rPr>
      <t xml:space="preserve">) en la sección </t>
    </r>
    <r>
      <rPr>
        <i/>
        <sz val="11"/>
        <color theme="1"/>
        <rFont val="Calibri"/>
        <family val="2"/>
        <scheme val="minor"/>
      </rPr>
      <t>Rendición de Cuentas / Estrategia de Rendición de Cuentas 2019 / 20191126 Informe Rendición de Cuentas 2019 VF</t>
    </r>
    <r>
      <rPr>
        <sz val="11"/>
        <color theme="1"/>
        <rFont val="Calibri"/>
        <family val="2"/>
        <scheme val="minor"/>
      </rPr>
      <t>; el cual en su numeral 2.2, indicó lo siguiente: "</t>
    </r>
    <r>
      <rPr>
        <i/>
        <sz val="11"/>
        <color theme="1"/>
        <rFont val="Calibri"/>
        <family val="2"/>
        <scheme val="minor"/>
      </rPr>
      <t>Los Estados Financieros de la Agencia de Desarrollo Rural, podrían encontrarse como Anexos al presente documento de la siguiente manera: 
III -Trimestre 2019 Información contable pública –convergencia
Anexo 1. CGN2015_001_SALDOS_Y_MOVIMIENTOS_CONVERGENCIA
Anexo 2. CGN2015_002_OPERACIONES_RECIPROCAS_CONVERGENCIA
Anexo 3. CGN2016C01_VARIACIONES_TRIMESTRALES_SIGNIFICATIVAS".</t>
    </r>
    <r>
      <rPr>
        <sz val="11"/>
        <color theme="1"/>
        <rFont val="Calibri"/>
        <family val="2"/>
        <scheme val="minor"/>
      </rPr>
      <t xml:space="preserve">
Por lo anterior se evidenció la preparación de la información financiera con el propósito específico de ser divulgados en la rendición de cuentas de la Agencia de Desarrollo Rural. </t>
    </r>
  </si>
  <si>
    <t>La Entidad definió sus políticas en el Manual de Políticas Contables que fue adoptado y aprobado mediante Resolución ADR 814 del 3-oct-2018; durante la vigencia 2019 este documento no tuvo actualizaciones o modificaciones en su contenido. Este Manual contiene las políticas contables a aplicar en materia de: Reconocimiento, Clasificación, Medición Inicial, Medición Posterior y Revelación para cada grupo de cuentas tanto del activo, como del pasivo, así como las normas para la presentación de los Estados Financieros y Revelaciones, las cuales se describen teniendo en cuenta el marco normativo para las Entidades de Gobierno; no obstante, en cuanto a la medición posterior, el Manual de Políticas Contables, no definió periodicidad a excepción de las provisiones judiciales.</t>
  </si>
  <si>
    <t>El Manual de Políticas Contables se encuentra publicado en el aplicativo Isolución (código MO-FIN-001), el cual es la herramienta a través de la cual se socializan los documentos formalizados al interior de la Entidad.</t>
  </si>
  <si>
    <t>Tanto el Manual de Políticas Contables como el procedimiento de Gestión Contable, contienen los siguientes aspectos que dan cuenta que dichas políticas propenden por la representación fiel de la información financiera de la ADR:
• El Manual de Políticas Contables incorpora un capítulo denominado “Políticas contables, cambios en las estimaciones contables y corrección de errores”, en el cual se describen acciones tendientes al registro de las operaciones bajo el precepto de representar fielmente los hechos financieros de la Entidad.
• El procedimiento de Gestión Contable tiene por objetivo “Describir las actividades que permitan construir la información que refleje la situación financiera (…), para asegurar que todos los hechos económicos estén acordes a las normas contables, tributarias y laborales, controlando los ingresos y egresos para obtener los datos reales que son reflejados en los informes y en los estados financieros generados para los entes de control”.
Adicionalmente, el procedimiento establece controles cuyo objetivo principal es verificar los documentos soporte, los registros contables, los movimientos contables, las conciliaciones y los resultados expresados en los estados financieros para dar cumplimiento a lo dispuesto en el marco normativo, y por ende, alcanzar la representación fiel de los hechos económicos generados al interior de la Entidad.</t>
  </si>
  <si>
    <r>
      <t xml:space="preserve">La Agencia de Desarrollo Rural ha establecido los siguientes instrumentos:
</t>
    </r>
    <r>
      <rPr>
        <b/>
        <sz val="11"/>
        <color theme="1"/>
        <rFont val="Arial"/>
        <family val="2"/>
      </rPr>
      <t xml:space="preserve">▪ </t>
    </r>
    <r>
      <rPr>
        <sz val="11"/>
        <color theme="1"/>
        <rFont val="Calibri"/>
        <family val="2"/>
        <scheme val="minor"/>
      </rPr>
      <t xml:space="preserve">Seguimiento semestral a los planes de mejoramiento suscritos con la Contraloría General de la República - CGR, el cual formó parte del Plan Anual de Auditoría aprobado para la vigencia 2019 de la Oficina de Control Interno.
▪ Reporte semestral al SIRECI de conformidad con lo establecido en la Resolución Orgánica 7350 de 2013 emitida por la Contraloría General de la República - CGR.
▪ Procedimiento Seguimiento de los Resultados de los Trabajos de Aseguramiento o auditorías internas realizadas por la Oficina de Control Interno a los procesos de la Entidad. </t>
    </r>
  </si>
  <si>
    <t>En sesión N° 1 del Comité de Coordinación del Sistema de Control Interno realizada el 30-ene-2019,  la Oficina de Control Interno comunicó a los Jefes de Dependencia sobre el seguimiento semestral que se realizaría a los planes de mejoramiento suscritos con la Contraloría General de la República - CGR.
El procedimiento Seguimiento de los Resultados de los Trabajos de Aseguramiento (còdigo PR-EVI-004) se encuentra publicado en el aplicativo ISOLUCION, el cual es la herramienta a través de la cual se socializan los documentos formalizados al interior de la Entidad y para consulta de la ciudadanía en general.</t>
  </si>
  <si>
    <t>En la vigencia 2019 la Oficina de Control Interno realizó:
▪ Seguimiento o monitoreo al cumplimiento de los Planes de Mejoramiento suscritos con la Contraloría General de la República (CGR) con corte a 30-jun-2019 y 31-dic-2019, cuyos restultados comunicó en los informes OCI-2019-020 y OCI-2020-002, respectivamente. Estos informes fueron remitidos a los miembros del Comité de Coordinación del Sistema de Control Interno y se encuentran publicados en la página web de la Entidad (www.adr.gov.co) en la sección Transparencia y Acceso a la Información / Control / Informes de Control Interno.
▪ Seguimiento a los planes de mejoramiento suscritos para subsanar los hallazgos identificados en la auditoria al proceso Gestión Financiera (Informe OCI-2019-012), cuyo resultado fue comunicado al Comité de Coordinación del Sistema Control Interno y demás miembros del cuerpo directivo de la Entidad, mediante correo electrónico el 23-sep-2019.</t>
  </si>
  <si>
    <t>El Manual de Políticas Contables y los procedimientos relacionados estan publicados en el aplicativo ISOLUCION, herramienta a través de la cual se socializan los documentos formalizados al interior de la Entidad.
Las Circulares Nº 014 y Nº 056 de 2019 fueron socializadas el 5-feb-2019 y el 22-may-2019, respectivamente, a través de correo electrónico a los servidores públicos de la Entidad.</t>
  </si>
  <si>
    <t>A través de lo dispuesto en el Manual de Políticas Contables y los procedimientos: Gestión Contable, Gestión de Gastos e Ingresos, la Entidad tiene identificados los documentos idóneos mediante los cuales cada dependencia informa al área contable; disposiciones que recordó a los responsables del suministro de dichos documentos con la emisión de la Circular Nº 056 de 2019.</t>
  </si>
  <si>
    <t>La Agencia de Desarrollo Rural cuenta con el procedimiento Gestión Contable, el cual describe las actividades que permiten construir la información que refleja la situación financiera de la Entidad, bajo el nuevo marco normativo contenido en el Manual de Políticas Contables, así se asegura que todos los hechos económicos estén acordes a las normas contables, tributarias y laborales. Este procedimiento fue actualizado el 28-jun-2019.</t>
  </si>
  <si>
    <r>
      <t>La ADR cuenta con el procedimiento Inventario de Bienes Devolutivos, el cual fue actualizado el 11-jul-2019 y tiene por objetivo "</t>
    </r>
    <r>
      <rPr>
        <i/>
        <sz val="11"/>
        <color theme="1"/>
        <rFont val="Calibri"/>
        <family val="2"/>
        <scheme val="minor"/>
      </rPr>
      <t>Realizar el control, almacenamiento, registro, custodia, suministro y manejo de los bienes muebles e inmuebles</t>
    </r>
    <r>
      <rPr>
        <sz val="11"/>
        <color theme="1"/>
        <rFont val="Calibri"/>
        <family val="2"/>
        <scheme val="minor"/>
      </rPr>
      <t>" de la Entidad; la actividad 2 del numeral 6 de este procedimiento contiene la directriz: "</t>
    </r>
    <r>
      <rPr>
        <i/>
        <sz val="11"/>
        <color theme="1"/>
        <rFont val="Calibri"/>
        <family val="2"/>
        <scheme val="minor"/>
      </rPr>
      <t>Realizar entrada de almacén, e ingresar los bienes al aplicativo de inventario vigente de la entidad</t>
    </r>
    <r>
      <rPr>
        <sz val="11"/>
        <color theme="1"/>
        <rFont val="Calibri"/>
        <family val="2"/>
        <scheme val="minor"/>
      </rPr>
      <t>" mediante el diligenciamiento del formato Entrada a Almacén, la asignación de un código de inventario y posterior plaquetización del bien. 
Además, el procedimiento Gestión Contable, numeral 6, actividad 4 contiene la directriz "</t>
    </r>
    <r>
      <rPr>
        <i/>
        <sz val="11"/>
        <color theme="1"/>
        <rFont val="Calibri"/>
        <family val="2"/>
        <scheme val="minor"/>
      </rPr>
      <t>Se identifica, clasifica, mide y registra la ocurrencia de un hecho económico, y que son susceptibles de ser reconocidos</t>
    </r>
    <r>
      <rPr>
        <sz val="11"/>
        <color theme="1"/>
        <rFont val="Calibri"/>
        <family val="2"/>
        <scheme val="minor"/>
      </rPr>
      <t>" en el que se ha definido como uno de los registros la "</t>
    </r>
    <r>
      <rPr>
        <i/>
        <sz val="11"/>
        <color theme="1"/>
        <rFont val="Calibri"/>
        <family val="2"/>
        <scheme val="minor"/>
      </rPr>
      <t>Resolución de baja o alta de bienes</t>
    </r>
    <r>
      <rPr>
        <sz val="11"/>
        <color theme="1"/>
        <rFont val="Calibri"/>
        <family val="2"/>
        <scheme val="minor"/>
      </rPr>
      <t>".
Adicionalmente, la Entidad expidió la Circular 071 el 27-jun-2019 en la que informaba a los Supervisores de Contratos y/o Convenios los lineamientos para el "Registro de Bienes en el Área Logística de Bienes y Servicios de la ADR" de los bienes adquiridos como consecuencia de compras y/o donaciones.</t>
    </r>
  </si>
  <si>
    <r>
      <t>El Capìtulo I del Manual de Políticas Contables contiene las siguientes directrices:
• Numeral 1.4. Conciliaciones Bancarias. "</t>
    </r>
    <r>
      <rPr>
        <i/>
        <sz val="11"/>
        <color theme="1"/>
        <rFont val="Calibri"/>
        <family val="2"/>
        <scheme val="minor"/>
      </rPr>
      <t>La elaboración de las conciliaciones bancarias es responsabilidad de Contabilidad con el apoyo de Tesorería, el registro y contabilización de las partidas conciliatorias y ajustes a éstas, están a cargo de tesorería y contabilidad quienes las mantendrán actualizadas al cierre del mes siguiente."</t>
    </r>
    <r>
      <rPr>
        <sz val="11"/>
        <color theme="1"/>
        <rFont val="Calibri"/>
        <family val="2"/>
        <scheme val="minor"/>
      </rPr>
      <t xml:space="preserve">
• Ítem 4.1. Reconocimeinto. "</t>
    </r>
    <r>
      <rPr>
        <i/>
        <sz val="11"/>
        <color theme="1"/>
        <rFont val="Calibri"/>
        <family val="2"/>
        <scheme val="minor"/>
      </rPr>
      <t>Conciliación de Información. Se realizará la conciliación de la información entre el equipo de Logística de Bienes y Servicios (Almacén) y el área contable, dentro de los 15 días hábiles de cada mes.</t>
    </r>
    <r>
      <rPr>
        <sz val="11"/>
        <color theme="1"/>
        <rFont val="Calibri"/>
        <family val="2"/>
        <scheme val="minor"/>
      </rPr>
      <t>"
Además, el procedimiento Gestión Contable, numeral 6, actividad 11, indica: "</t>
    </r>
    <r>
      <rPr>
        <i/>
        <sz val="11"/>
        <color theme="1"/>
        <rFont val="Calibri"/>
        <family val="2"/>
        <scheme val="minor"/>
      </rPr>
      <t>Realizar conciliación con las dependencias generadoras de información</t>
    </r>
    <r>
      <rPr>
        <sz val="11"/>
        <color theme="1"/>
        <rFont val="Calibri"/>
        <family val="2"/>
        <scheme val="minor"/>
      </rPr>
      <t>."</t>
    </r>
  </si>
  <si>
    <t>A través de las actividades detalladas en el numeral 6 del procedimiento Gestión Contable, la Entidad tiene definidas las funciones de registro (elaboración), revisión o verificación y aprobación dentro del proceso contable. De igual forma, en el aparte "Sistema Documental Contable" del Manual de Políticas Contables estableció que el sistema de información (SIIF Nación y demás aplicativos) deberá permitir determinar la trazabilidad del soporte de contabilidad, como también del comprobante contable, identificando como mínimo quién lo elaboró y aprobó.</t>
  </si>
  <si>
    <t>A partir del mes de mayo de 2019 el área contable elaboró y diligenció un formato de control denominado "Matriz Seguimiento" para verificar la entrega de la información requerida a cada área mediante la Circular 056 de 2019 para el cierre contable mensual; no obstante, a través de la misma evidenció incumplimientos de la información que debía suministrar cada una de las áreas en cada período.
A pesar de que se emitió la Circular 142 de 2019 para garantizar el cierre oportuno de la vigencia fiscal 2019, ésta no fue cumplida, por lo cual fue necesario realizar solicitud de prórroga del plazo indicado en el artículo 6 de la Resolución 706 de 2016, para la presentación de la información financiera, económica, social y ambiental a través del sistema Consolidador de Hacienda e Información Pública – CHIP, la cual fue otorgada hasta el 24-feb-2020 por la Contaduría General de la Nación mediante Resolución N° 042 de 2020.</t>
  </si>
  <si>
    <r>
      <t>En el aparte "Políticas Contables" del Manual de Políticas Contables, la Entidad fijó "</t>
    </r>
    <r>
      <rPr>
        <i/>
        <sz val="11"/>
        <color theme="1"/>
        <rFont val="Calibri"/>
        <family val="2"/>
        <scheme val="minor"/>
      </rPr>
      <t>como política de cierre contable, presupuestal y de tesorería</t>
    </r>
    <r>
      <rPr>
        <sz val="11"/>
        <color theme="1"/>
        <rFont val="Calibri"/>
        <family val="2"/>
        <scheme val="minor"/>
      </rPr>
      <t>" un calendario mensual para el cierre contable (el día 15 del mes siguiente) "</t>
    </r>
    <r>
      <rPr>
        <i/>
        <sz val="11"/>
        <color theme="1"/>
        <rFont val="Calibri"/>
        <family val="2"/>
        <scheme val="minor"/>
      </rPr>
      <t>a efectos de contar con el tiempo adecuado para preparar y presentar los Estados Contables y demás información relacionada con el proceso de Gestión Financiera</t>
    </r>
    <r>
      <rPr>
        <sz val="11"/>
        <color theme="1"/>
        <rFont val="Calibri"/>
        <family val="2"/>
        <scheme val="minor"/>
      </rPr>
      <t>", y en complemento a esta directriz el 21-may-2019 emitió la Circular 056 con la lineamientos para la remisión de información financiera bajo el nuevo marco normativo al área contable por parte de las dependencias que generan hechos económicos en la Entidad.
Adicionalmente, el 31-ene-2020 la Entidad emitió la Circular 008 requiriendo a las dependencias la información financiera bajo el nuevo marco normativo para el cierre de la vigencia 2019 e indicando la fecha límite de entrega que le permitiera cumplir con las fechas del cierre contable de la vigencia 2019 en los plazos establecidos por la Contaduría General de la Nación. Esta circular reafirmaba y era complementaria de la Circular 056 emitida el 21-may-2019.</t>
    </r>
  </si>
  <si>
    <t>El Manual de Políticas Contables se encuentra publicado en el aplicativo ISOLUCION, herramienta a través de la cual se socializan los documentos formalizados al interior de la Entidad.
Las circulares 056 de 2019 y 008 de 2020 fueron socializadas mediante correos electrónicos masivos enviados por la Oficina de Comunicaciones a los servidores de la ADR los días 22-may-2019 y 31-ene-2020, respectivamente. Además, estas circulares forman parte del Normograma de la Entidad, el cual se encuentra publicado en la página web de la ADR en la sección Agencia / Normograma / Circulares.</t>
  </si>
  <si>
    <t>Desde el área contable de la ADR se propende por dar cumplimiento a los tiempos y requerimientos establecidos por la Contaduría General de la Nación; no obstante, aunque al interior de la Entidad se socializan los calendarios para presentación de los Estados Financieros de la ADR, las dependencias no cumplen a cabalidad con los lineamientos, en consecuencia, se presentan dificultades para la recopilación de información oportuna y de calidad.</t>
  </si>
  <si>
    <r>
      <t>En el aparte "Políticas Contables" del Manual de Políticas Contables, la Entidad "</t>
    </r>
    <r>
      <rPr>
        <i/>
        <sz val="11"/>
        <color theme="1"/>
        <rFont val="Calibri"/>
        <family val="2"/>
        <scheme val="minor"/>
      </rPr>
      <t>a efectos de contar con el tiempo adecuado para preparar y presentar los Estados Contables y demás información relacionada con el proceso de Gestión Financiera"</t>
    </r>
    <r>
      <rPr>
        <sz val="11"/>
        <color theme="1"/>
        <rFont val="Calibri"/>
        <family val="2"/>
        <scheme val="minor"/>
      </rPr>
      <t>, estableció: "</t>
    </r>
    <r>
      <rPr>
        <i/>
        <sz val="11"/>
        <color theme="1"/>
        <rFont val="Calibri"/>
        <family val="2"/>
        <scheme val="minor"/>
      </rPr>
      <t>Se fija el día quince (15) calendario del mes de enero de cada año como fecha máxima para reconocer los bienes, derechos, obligaciones, ingresos y gastos que afecten la presentación del cierre definitivo de la vigencia fiscal correspondiente</t>
    </r>
    <r>
      <rPr>
        <sz val="11"/>
        <color theme="1"/>
        <rFont val="Calibri"/>
        <family val="2"/>
        <scheme val="minor"/>
      </rPr>
      <t>."</t>
    </r>
    <r>
      <rPr>
        <i/>
        <sz val="11"/>
        <color theme="1"/>
        <rFont val="Calibri"/>
        <family val="2"/>
        <scheme val="minor"/>
      </rPr>
      <t xml:space="preserve">
</t>
    </r>
    <r>
      <rPr>
        <sz val="11"/>
        <color theme="1"/>
        <rFont val="Calibri"/>
        <family val="2"/>
        <scheme val="minor"/>
      </rPr>
      <t>En consonancia con lo anterior, el 20-nov-2019 la Entidad emitió la Circular 142 con "</t>
    </r>
    <r>
      <rPr>
        <i/>
        <sz val="11"/>
        <color theme="1"/>
        <rFont val="Calibri"/>
        <family val="2"/>
        <scheme val="minor"/>
      </rPr>
      <t>Lineamientos para el cierre presupuestal, contable y de tesorería vigencia fiscal 2019"</t>
    </r>
    <r>
      <rPr>
        <sz val="11"/>
        <color theme="1"/>
        <rFont val="Calibri"/>
        <family val="2"/>
        <scheme val="minor"/>
      </rPr>
      <t>, a través de la cual informó las fechas máximas de cierre establecidas para cada actividad (de las diferentes dependencias) generadora de información al área contable, con el fin de "</t>
    </r>
    <r>
      <rPr>
        <i/>
        <sz val="11"/>
        <color theme="1"/>
        <rFont val="Calibri"/>
        <family val="2"/>
        <scheme val="minor"/>
      </rPr>
      <t>garantizar el flujo de información correcto y oportuno (...) para reconocer la totalidad de los hechos, operaciones y transacciones debidamente soportados y su respectiva revelación en los estados contables de la Entidad</t>
    </r>
    <r>
      <rPr>
        <sz val="11"/>
        <color theme="1"/>
        <rFont val="Calibri"/>
        <family val="2"/>
        <scheme val="minor"/>
      </rPr>
      <t>."</t>
    </r>
  </si>
  <si>
    <r>
      <t>El Manual de Políticas Contables establece la "Responsabilidad de quienes ejecutan procesos diferentes al contable", indicando que: "</t>
    </r>
    <r>
      <rPr>
        <i/>
        <sz val="11"/>
        <color theme="1"/>
        <rFont val="Calibri"/>
        <family val="2"/>
        <scheme val="minor"/>
      </rPr>
      <t>Todas las áreas de la ADR que se relacionen con el proceso contable como proveedores de información tienen el compromiso institucional de suministrar los datos que se requieran, de manera oportuna y con las características necesarias, de modo que estos insumos sean procesados adecuadamente.</t>
    </r>
    <r>
      <rPr>
        <sz val="11"/>
        <color theme="1"/>
        <rFont val="Calibri"/>
        <family val="2"/>
        <scheme val="minor"/>
      </rPr>
      <t>" Además, el procedimiento Gestión Contable, numeral 6, actividad 1, establece: "</t>
    </r>
    <r>
      <rPr>
        <i/>
        <sz val="11"/>
        <color theme="1"/>
        <rFont val="Calibri"/>
        <family val="2"/>
        <scheme val="minor"/>
      </rPr>
      <t>Las dependencias de la entidad en cumplimiento de lo dispuesto en el Manual de Políticas Contables y con el propósito de garantizar la relevancia, verificabilidad, comprensibilidad y razonabilidad de la información financiera de la ADR, entre otras características cualitativas entregan información financiera bajo el nuevo marco normativo</t>
    </r>
    <r>
      <rPr>
        <sz val="11"/>
        <color theme="1"/>
        <rFont val="Calibri"/>
        <family val="2"/>
        <scheme val="minor"/>
      </rPr>
      <t>."</t>
    </r>
  </si>
  <si>
    <t>En la caracterización del proceso Gestión Financiera, la Agencia de Desarrollo Rural ha detallado la forma como circula la información hacia el área contable, indicando: el proveedor de la información, el insumo o información que se recibe de este, el tratamiento que se le da o la activdad que se ejecuta con la información, el producto que se genera con la información procesada y el cliente; además, de identificar a qué componente del ciclo PHVA corresponde cada actividad: Planear, Hacer, Verificar o Actuar.</t>
  </si>
  <si>
    <t>En la caracterización del proceso Gestión Financiera, la Agencia de Desarrollo Rural tiene identificados los proveedores de información del proceso contable, dado que dicha caracterización está basada en el ciclo PHVA (Planear, Hacer, Verificar y Actuar).</t>
  </si>
  <si>
    <t>En la caracterización del proceso Gestión Financiera, la Agencia de Desarrollo Rural tiene identificados los receptores o clientes de la información que se procesa en el área contable, dado que dicha caracterización está basada en el ciclo PHVA (Planear, Hacer, Verificar y Actuar).</t>
  </si>
  <si>
    <t>De acuerdo con las pruebas de auditoría realizadas, se observó que los criterios de medición establecidos por la Agencia de Desarrollo Rural en el Manual de Políticas Contables para el reconocimiento de los hechos económicos (Cuentas por Cobrar, Inventarios, Propiedades, Planta y Equipo, Intangibles, Cuentas por Pagar y Pasivos Estimados y Provisiones) corresponden a los establecidos en las normas para el reconocimiento de los hechos económicos para las Entidades de Gobierno.</t>
  </si>
  <si>
    <t>El Manual de Políticas Contables en el cual la Agencia de Desarrollo Rural estableció los criterios para el reconocimiento de los hechos económicos (Cuentas por Cobrar, Inventarios, Propiedades, Planta y Equipo, Intangibles, Cuentas por Pagar y Pasivos Estimados y Provisiones), se encontró disponible para consulta de todos los servidores de la Entidad en el Sistema Integrado de Gestión (aplicativo ISOLUCIÓN).</t>
  </si>
  <si>
    <t>Los criterios de medición posterior se encuentran establecidos en el Manual de Políticas Contables para las partidas de Cuentas por Cobrar, Inventarios, Propiedades, Planta y Equipo, Activos Intangibles, Cuentas por Pagar y Pasivos Estimados y Provisiones. Si bien se observó que los criterios de medición establecidos fueron consistentes con el marco normativo aplicable a la Entidad, no se observó un documento que soporte la verificación respectiva.</t>
  </si>
  <si>
    <t>Dentro de las políticas establecidas en el Manual de Políticas Contables la Entidad no definió la periodicidad con la cual se deben realizar las mediciones posteriores, a excepción de las provisiones judiciales, las cuales cumplieron con la oportunidad en su actualización.</t>
  </si>
  <si>
    <t>Se realizó verificación del Manual de Políticas Contables determinado por la Agencia de Desarrollo Rural frente al marco normativo aplicable, y se observó que las políticas definidas se encuentran acorde a lo establecido en la norma en cuanto al reconocimiento de los hechos económicos.</t>
  </si>
  <si>
    <t>La Oficina de Control Interno validó los criterios de medición para la vigencia de 2019 identificando la Resolución 131 de 2019 emitida por la Contaduría General de la Nación, en la que no se encontró diferencia frente a lo dispuesto en el Manual de Políticas Contables; a su vez, se validó la medición realizada para las provisiones judiciales, evidenciando el adecuado cálculo de las mismas.</t>
  </si>
  <si>
    <r>
      <t>Para el cálculo de la provisión contable de litigios, la Agencia de Desarrollo Rural utiliza la plantilla dispuesta por la Agencia Nacional de Defensa Jurídica - ANDJE, desarrollada a partir de la Resolución 353 del 1-nov-2016 "</t>
    </r>
    <r>
      <rPr>
        <i/>
        <sz val="11"/>
        <color theme="1"/>
        <rFont val="Calibri"/>
        <family val="2"/>
        <scheme val="minor"/>
      </rPr>
      <t>Por la cual se adopta una metodología de reconocido valor técnico para el cálculo de la provisión contable de los procesos judiciales, conciliaciones extrajudiciales y trámites arbitrales en contra de la entidad</t>
    </r>
    <r>
      <rPr>
        <sz val="11"/>
        <color theme="1"/>
        <rFont val="Calibri"/>
        <family val="2"/>
        <scheme val="minor"/>
      </rPr>
      <t>”, cuya metodología corresponde a la establecida en el Manual de Políticas Contables de la Entidad.</t>
    </r>
  </si>
  <si>
    <r>
      <t>En la actividad 23 del numeral 6 del procedimiento Gestión de Gastos la Entidad ha determinado la labor de "</t>
    </r>
    <r>
      <rPr>
        <i/>
        <sz val="11"/>
        <color theme="1"/>
        <rFont val="Calibri"/>
        <family val="2"/>
        <scheme val="minor"/>
      </rPr>
      <t>Verificar los documentos soportes de las solicitudes de pago</t>
    </r>
    <r>
      <rPr>
        <sz val="11"/>
        <color theme="1"/>
        <rFont val="Calibri"/>
        <family val="2"/>
        <scheme val="minor"/>
      </rPr>
      <t>" junto con los responsables de dicha labor; además, en el numeral 5 del mismo procedimiento describe "</t>
    </r>
    <r>
      <rPr>
        <i/>
        <sz val="11"/>
        <color theme="1"/>
        <rFont val="Calibri"/>
        <family val="2"/>
        <scheme val="minor"/>
      </rPr>
      <t>los documentos en físico solicitados para cada tipo de pago: Personal Natural, Persona Jurídica, Servicios Públicos, Cuentas de pago por concepto de nómina, viáticos, comisiones o desplazamientos.</t>
    </r>
    <r>
      <rPr>
        <sz val="11"/>
        <color theme="1"/>
        <rFont val="Calibri"/>
        <family val="2"/>
        <scheme val="minor"/>
      </rPr>
      <t>"
Teniendo en cuenta los resultados de la revisión de los 106 comprobantes contables, en los que la Oficina de Control Interno no identificó inconsistencias y determinó que los hechos económicos se encontraban respaldados con documentos soportes idóneos, se concluye que si se verifica que los registros contables cuenten con los documentos de origen interno o externo que los soporten, dando cumplimiento a lo establecido en el procedimiento.</t>
    </r>
  </si>
  <si>
    <t xml:space="preserve">La Dirección Administrativa y Financiera maneja un archivo en el cual registra por trimestre el análisis de la Propiedad, Planta y Equipo de la Entidad; no obstante, no se evidencia prueba documental que sustente la revisión periódica de la vida útil y depreciación de cada activo. </t>
  </si>
  <si>
    <t xml:space="preserve">Se obtuvo evidencia de 10 actas de sesiones ordinarias y extraordinarias del Consejo Directivo de la Agencia de Desarrollo Rural de fechas: 31 de enero, 27 de febrero, 28 de marzo, 12 de abril, 05 de julio, 06 de agosto, 3 de octubre,  15 de noviembre, 04  y 27 de diciembre de 2019, en las cuales no se observó que los Estados Financieros de la Entidad emitidos durante la vigencia de 2019 hayan sido utilizados para la toma de decisiones. </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</si>
  <si>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
Con el fin de validar la ilustración de la información financiera para su adecuada comprensión por parte de los usuarios, se revisó las notas a los Estados Financieros a 30-sep-2019 reveladas por la Entidad para los grupos de cuentas: Cuentas por cobrar, Propiedad, planta y equipo, Ingresos y Gastos, en lo que se observó que no presentaron la suficiente ilustración para su adecuada comprensión.</t>
  </si>
  <si>
    <t>La Agencia de Desarrollo Rural cuenta con un Manual de Políticas Contables y tres procedimientos: Gestión Contable, Gestión de Gastos e Ingresos, como instrumentos que facilitan el flujo de información relativo a los hechos económicos originados en cualquier dependencia de la Entidad. Además, en la vigencia 2019 emitió las Circulares 014 con asunto "Lineamientos para la gestión de facturas electrónicas vigencia 2019" y 056 con asunto "Remisión Información Financiera bajo el nuevo marco normativo".
De otra parte, el Manual de Contratación y Supervisión en su numeral 5.4 "Funciones de los Supervisores" detalla en el ítem 5.4.1 "Funciones de contenido administrativo" y 5.4.2. "Funciones de contenido financiero", el flujo de información que deben observar los Supervisores de Contratos para el reconocimiento de obligaciones y remisión de la información correspondiente al área financiera.</t>
  </si>
  <si>
    <r>
      <t>En la matriz de riesgos del proceso Gestión Financiera actualizada en diciembre de 2019, se observó el establecimiento de 10 Acciones para Abordar los Riesgos de índole contable; no obstante, al revisar la validación en el aplicativo ISOLUCION del monitoreo realizado a la efectividad de los controles relacionados, se observó:
▪</t>
    </r>
    <r>
      <rPr>
        <sz val="11"/>
        <rFont val="Calibri"/>
        <family val="2"/>
        <scheme val="minor"/>
      </rPr>
      <t xml:space="preserve"> El reporte de ejecución o avance de las acciones para abordar riesgos, no cubrió la totalidad de las acciones pr</t>
    </r>
    <r>
      <rPr>
        <sz val="11"/>
        <color theme="1"/>
        <rFont val="Calibri"/>
        <family val="2"/>
        <scheme val="minor"/>
      </rPr>
      <t>opuestas en la matriz de riesgos del proceso.
▪ La evidencia no fue pertinente respecto del cumplimiento del objetivo de la acción para abordar el riesgo respectivo.
▪ El resultado del indicador de eficacia no fue consistente teniendo en cuenta que las acciones reportadas por sí solas, no demostraron efectividad.</t>
    </r>
  </si>
  <si>
    <r>
      <t>De los tres (3) riesgos de índole contable</t>
    </r>
    <r>
      <rPr>
        <sz val="11"/>
        <rFont val="Calibri"/>
        <family val="2"/>
        <scheme val="minor"/>
      </rPr>
      <t>, no se identificaron los seguimientos que debieron haber realizado los responsables del proceso durante la vigencia 2019</t>
    </r>
    <r>
      <rPr>
        <sz val="11"/>
        <color theme="1"/>
        <rFont val="Calibri"/>
        <family val="2"/>
        <scheme val="minor"/>
      </rPr>
      <t>, de acuerdo con lo dispuesto en el numeral 14 "</t>
    </r>
    <r>
      <rPr>
        <i/>
        <sz val="11"/>
        <rFont val="Calibri"/>
        <family val="2"/>
        <scheme val="minor"/>
      </rPr>
      <t>Monitoreo y revisión</t>
    </r>
    <r>
      <rPr>
        <sz val="11"/>
        <rFont val="Calibri"/>
        <family val="2"/>
        <scheme val="minor"/>
      </rPr>
      <t>" de la Polític</t>
    </r>
    <r>
      <rPr>
        <sz val="11"/>
        <color theme="1"/>
        <rFont val="Calibri"/>
        <family val="2"/>
        <scheme val="minor"/>
      </rPr>
      <t xml:space="preserve">a de Administración del Riesgo (DE-SIG-002), en el cual se indica: </t>
    </r>
    <r>
      <rPr>
        <i/>
        <sz val="11"/>
        <color theme="1"/>
        <rFont val="Calibri"/>
        <family val="2"/>
        <scheme val="minor"/>
      </rPr>
      <t>"Los líderes de proceso o primera línea de defensa reporta trimestralmente a la Oficina de Planeación (segunda línea de defensa) el estado de avance del tratamiento del riesgo en la operación (...).</t>
    </r>
    <r>
      <rPr>
        <sz val="11"/>
        <color theme="1"/>
        <rFont val="Calibri"/>
        <family val="2"/>
        <scheme val="minor"/>
      </rPr>
      <t>"</t>
    </r>
  </si>
  <si>
    <r>
      <rPr>
        <b/>
        <sz val="11"/>
        <color rgb="FF0070C0"/>
        <rFont val="Calibri"/>
        <family val="2"/>
        <scheme val="minor"/>
      </rPr>
      <t xml:space="preserve">1. </t>
    </r>
    <r>
      <rPr>
        <sz val="11"/>
        <rFont val="Calibri"/>
        <family val="2"/>
        <scheme val="minor"/>
      </rPr>
      <t xml:space="preserve">Durante la vigencia 2019 la Dirección Administrativa y Financiera, con el acompañamiento y asesoría de la Oficina de Planeación, en dos (2) ocasiones llevó a cabo la revisión y actualización de la matriz de riesgos del proceso “Gestión Financiera” en la que incluyó riesgos de índole contable; estas actualizaciones fueron publicadas en agosto y diciembre de 2019 en el aplicativo ISOLUCION. De la actualización se resalta mejora en la descripción de los riesgos, así como el establecimiento de responsables con la descripción del cargo, tanto en los controles como en las acciones para abordar riesgos.
</t>
    </r>
    <r>
      <rPr>
        <b/>
        <sz val="11"/>
        <color rgb="FF0070C0"/>
        <rFont val="Calibri"/>
        <family val="2"/>
        <scheme val="minor"/>
      </rPr>
      <t>2.</t>
    </r>
    <r>
      <rPr>
        <sz val="11"/>
        <rFont val="Calibri"/>
        <family val="2"/>
        <scheme val="minor"/>
      </rPr>
      <t xml:space="preserve"> Los Estados Financieros emitidos en la vigencia 2019 fueron publicados dando cumplimiento a las fechas establecidas y a los requerimientos normativos
</t>
    </r>
    <r>
      <rPr>
        <b/>
        <sz val="11"/>
        <color rgb="FF0070C0"/>
        <rFont val="Calibri"/>
        <family val="2"/>
        <scheme val="minor"/>
      </rPr>
      <t xml:space="preserve">3. </t>
    </r>
    <r>
      <rPr>
        <sz val="11"/>
        <rFont val="Calibri"/>
        <family val="2"/>
        <scheme val="minor"/>
      </rPr>
      <t xml:space="preserve">En las actualizaciones realizadas a los procedimientos “Gestión Contable” (PR-FIN-001) el 28-jun-2019, “Gestión de Gastos” (PR-FIN-002) el 16-abr-2019 y 31-jul-2019, e Ingresos (PR-FIN-003) el 12-jun-2019, se tuvieron siguiendo las recomendaciones expuestas por la Oficina de Control Interno en el informe OCI-2019-012 “Evaluación del Sistema de Control Interno Contable Vigencia 2018”, así:
* Gestión Contable (Versión 3). Se incluyó el siguiente aparte para orientar el origen de la información que deben suministrar los proveedores de información, así: "Las dependencias de la entidad en cumplimiento de lo dispuesto en el Manual de Políticas Contables y, con el propósito de garantizar la relevancia, verificabilidad, comprensibilidad y razonabilidad de la información financiera de la ADR, entre otras características cualitativas entregan información financiera bajo el nuevo marco normativo.” Además, este procedimiento incorporó un mayor número de actividades referentes al paso a paso de la conciliación de información.
* Gestión de Gastos (Versión 4 y 5). Los links de consulta de los documentos asociados fueron retirados y se reemplazaron por la indicación del nombre del documento a consultar, sin mencionar versiones o registro de links.
*Ingresos (Versión 2). Se incorporó en la base legal lo relacionado con el marco normativo contable y se amplió la descripción de cada paso incluyendo el flujo de la información del procedimiento. En la actividad de conciliación se incluyó la periodicidad y los responsables.
</t>
    </r>
    <r>
      <rPr>
        <b/>
        <sz val="11"/>
        <color rgb="FF0070C0"/>
        <rFont val="Calibri"/>
        <family val="2"/>
        <scheme val="minor"/>
      </rPr>
      <t xml:space="preserve">4. </t>
    </r>
    <r>
      <rPr>
        <sz val="11"/>
        <rFont val="Calibri"/>
        <family val="2"/>
        <scheme val="minor"/>
      </rPr>
      <t>El Comité para la Gerencia y Administración de Bienes cumplió con las dos (2) sesiones establecidas para la vigencia 2019.</t>
    </r>
  </si>
  <si>
    <t>Las conciliaciones son realizadas por el área contable de manera mensual y algunas al cierre de la vigencia. Los conceptos conciliados mensualmente corresponden a: Bancos, Licencias, Propiedad Planta y Equipo, Seguros, Recíprocas con el Tesoro Nacional (CUN), Recíprocas con otras Entidades, y de forma anual se realizan las conciliaciones de: Pasivo Laboral y Presupuesto.</t>
  </si>
  <si>
    <r>
      <t>▪ En el Manual de Políticas Contables la Entidad tiene establecidos los lineamientos para los cruces de información de las cuentas de Bancos, Inventarios de Bienes, Provisiones, entre otros.
▪ El procedimiento Inventario de Bienes Devolutivos, numeral 6, actividad 7, establece: "</t>
    </r>
    <r>
      <rPr>
        <i/>
        <sz val="11"/>
        <color theme="1"/>
        <rFont val="Calibri"/>
        <family val="2"/>
        <scheme val="minor"/>
      </rPr>
      <t>Realizar el control de inventario de bienes muebles y actualizar la información del bien prestado y del Inventario en almacén y realizar conciliación con la Dirección Administrativa y Financiera - Contabilidad los cinco (5) primeros días hábiles de cada mes</t>
    </r>
    <r>
      <rPr>
        <sz val="11"/>
        <color theme="1"/>
        <rFont val="Calibri"/>
        <family val="2"/>
        <scheme val="minor"/>
      </rPr>
      <t>.</t>
    </r>
    <r>
      <rPr>
        <i/>
        <sz val="11"/>
        <color theme="1"/>
        <rFont val="Calibri"/>
        <family val="2"/>
        <scheme val="minor"/>
      </rPr>
      <t>"</t>
    </r>
    <r>
      <rPr>
        <sz val="11"/>
        <color theme="1"/>
        <rFont val="Calibri"/>
        <family val="2"/>
        <scheme val="minor"/>
      </rPr>
      <t xml:space="preserve">
▪ El procedimiento Inventario de Bienes Consumibles, numeral 5, ítem 1, establece: "</t>
    </r>
    <r>
      <rPr>
        <i/>
        <sz val="11"/>
        <color theme="1"/>
        <rFont val="Calibri"/>
        <family val="2"/>
        <scheme val="minor"/>
      </rPr>
      <t>El control de bienes consumibles se realiza en el documento “Estado de Almacén” por parte de (...) Logística de Bienes, de manera mensual los cinco (5) primeros días hábiles del mes se reporta a (...) Contabilidad para conciliar la cuenta contable.</t>
    </r>
    <r>
      <rPr>
        <sz val="11"/>
        <color theme="1"/>
        <rFont val="Calibri"/>
        <family val="2"/>
        <scheme val="minor"/>
      </rPr>
      <t>"</t>
    </r>
  </si>
  <si>
    <r>
      <t>La Oficina de Control Interno pudo evidenciar que a través de las conciliaciones periódicas con las áreas de Tesorería, Logística y Bienes y Oficina Jurídica, entre otras, realizadas por el área contable, se da cumplimiento con las directrices para la identificación de activos y pasivos de la entida</t>
    </r>
    <r>
      <rPr>
        <sz val="11"/>
        <rFont val="Calibri"/>
        <family val="2"/>
        <scheme val="minor"/>
      </rPr>
      <t>d; No obstante, no se evidenciaron las conciliaciones (ni mensuales ni anual) de la cartera de la Entidad, que debieron realizarse durante la vigencia 2019.</t>
    </r>
  </si>
  <si>
    <r>
      <t xml:space="preserve">Los principales derechos de la Agencia de Desarrollo Rural están representados por sus Activos, los cuales se traducen en Cartera, Propiedades, Planta y Equipo e Inventarios de Consumibles. Desde las dependencias encargadas de su gestión y manejo se cuenta con la relación desagregada de las partidas; no obstante, la Oficina de Control Interno evidenció el reconocimiento de cuentas por cobrar por valor total de $157.593.182 cargadas al tercero de la Agencia de Desarrollo Rural, lo que no es consistente desde el punto de vista de reconocer derechos a su mismo nombre, de servicios que no se han prestado de la entidad hacia la misma entidad, y que va en contravía de lo dispuesto en las Normas para el Reconocimiento, Medición, Revelación y Presentación de los Hechos Económicos de las Entidades de Gobierno, en su numeral 2. Cuentas por Cobrar. 2.1. Reconocimiento </t>
    </r>
    <r>
      <rPr>
        <i/>
        <sz val="11"/>
        <rFont val="Calibri"/>
        <family val="2"/>
        <scheme val="minor"/>
      </rPr>
      <t>"se reconocerán como cuentas por cobrar, los derechos, adquiridos por la entidad en desarrollo de sus actividades de las cuales se espere, a futuro, la entrada de un flujo financiero fijo o determinable, a través de efectivo, equivalente al efectivo u otro instrumento,"</t>
    </r>
    <r>
      <rPr>
        <sz val="11"/>
        <rFont val="Calibri"/>
        <family val="2"/>
        <scheme val="minor"/>
      </rPr>
      <t xml:space="preserve"> 
Las obligaciones derivadas de procesos litigiosos se encuentran a cargo de la Oficina Jurídica y se gestionan a través de la plataforma eKOGUI, en donde se tiene el detalle del manejo de cada proceso, sus pretensiones e instancias.</t>
    </r>
  </si>
  <si>
    <t>Los criterios de medición posterior se encontraron plenamente establecidos por la Agencia de Desarrollo Rural en el Manual de Políticas Contables, para las partidas de Cuentas por Cobrar, Inventarios, Propiedades, Planta y Equipo, Activos Intangibles, Cuentas por Pagar y Pasivos Estimados y Provisiones</t>
  </si>
  <si>
    <t>¿Se encuentran plenamente establecidos los criterios de medición posterior para cada uno de los elementos de los estados financieros?</t>
  </si>
  <si>
    <t>¿Los criterios se establecen con base en el marco normativo aplicable a la entidad?</t>
  </si>
  <si>
    <t>Los criterios de medición posterior establecidos por la Agencia de Desarrollo Rural en el Manual de Políticas Contables, correspondieron con los establecidos en las Normas para la Medición de los elementos de los estados financieros. (Anexo Resolución N° 484 de 2017 CGN), para las Entidades de Gobierno.</t>
  </si>
  <si>
    <t>En reunión realizada el 11-feb-2020 con la Dirección Administrativa y Financiera, la Oficina de Control Interno identificó que los criterios de medición posterior fueron empleados únicamente para la actualización de las pólizas adquiridas por la Entidad al cierre de cada período contable.</t>
  </si>
  <si>
    <r>
      <t>En el Capítulo V del Manual de Políticas Contables la Entidad tiene dispuestas las "Normas para la Presentación de Estados Financieros y Revelaciones", en donde ha establecido: Numeral 1.4. "</t>
    </r>
    <r>
      <rPr>
        <i/>
        <sz val="11"/>
        <color theme="1"/>
        <rFont val="Calibri"/>
        <family val="2"/>
        <scheme val="minor"/>
      </rPr>
      <t>Estados financieros mensuales. La ADR aplicará los procedimientos para la preparación y publicación de los informes financieros y contables de forma mensual de acuerdo con lo establecido por la CGN en la Resolución 182 de 2017 y el numeral 36 del artículo 34 de la Ley 734 de 2002</t>
    </r>
    <r>
      <rPr>
        <sz val="11"/>
        <color theme="1"/>
        <rFont val="Calibri"/>
        <family val="2"/>
        <scheme val="minor"/>
      </rPr>
      <t>."</t>
    </r>
  </si>
  <si>
    <t>Mediante las verificaciones realizadas al cumplimiento de lineamientos relacionados con la presentación de los estados financieros, la Oficina de Control Interno pudo evidenciar la emisión y publicación oportuna de los Estados Financieros emitidos durante la vigencia 2019.</t>
  </si>
  <si>
    <t>En reunión realizada el 11-feb-2020 la Dirección Administrativa y Financiera informó acerca de una revisión previa de la información contable y financiera de forma mensual, con el fin de contar con datos reales de la Entidad que se reflejarán en los Estados Financieros; también informó que, aún habían rubros que estaban en proceso de conciliación como Cartera y Propiedad, Planta y Equipo, debido a que en el momento en que se realizó la medición inicial, el proceso no fue el adecuado y por esta razón se presentaban diferencias entre los mismos. Adicionalmente, informó de la existencia de un formato denominado "F-FIN-015 Lista de Chequeo para revisar los Estados Financieros" establecido para verificar los saldos de los estados financieros previamente a la presentación de los mismos, del cual la Oficina de Control Interno no obtuvo evidencia de su diligenciamiento durante la vigencia 2019, pese a encontrarse aprobado en el Sistema Integrado de Gestión desde el 28-jun-2019</t>
  </si>
  <si>
    <t>¿El contenido de las notas a los estados financieros revela en forma suficiente la información de tipo cualitativo y cuantitativo para que sea útil al usuario?</t>
  </si>
  <si>
    <t>A la fecha de la evaluación realizada por esta Oficina de Control Interno el 17-feb-2020, el área contable aún no había realizado el cierre de la vigencia 2019 en virtud de la ampliación del plazo de transmisión de la información financiera solicitado a la Contaduría General de la Nación y concedido hasta el 24-feb-2020, por lo que no fue posible verificar el juego completo de estados financieros a 31-dic-2019.
En cuanto al contenido de las notas de los estados financieros que se encontraron emitidos y publicados con corte septiembre de 2019, se evidenció que la informació de tipo cualitativo y/o cuantitativo de los grupos de cuentas: Cuentas por Cobrar, Propiedad Planta y Equipo, Ingresos y Gastos, revelada en las notas no fue suficiente para que cumpliera el objeto de utilidad al usuario.</t>
  </si>
  <si>
    <r>
      <rPr>
        <b/>
        <sz val="11"/>
        <color rgb="FF0070C0"/>
        <rFont val="Calibri"/>
        <family val="2"/>
        <scheme val="minor"/>
      </rPr>
      <t>1.</t>
    </r>
    <r>
      <rPr>
        <sz val="11"/>
        <color theme="1"/>
        <rFont val="Calibri"/>
        <family val="2"/>
        <scheme val="minor"/>
      </rPr>
      <t xml:space="preserve"> En la vigencia 2019 la Secretaría General (Dirección Administrativa y Financiera) emitió y socializó seis (6) circulares internas con las que solicitó e instruyó a las dependencias que generan hechos económicos a cargo de la Entidad, sobre la remisión al área contable de la información financiera correspondiente y sus características bajo el nuevo marco normativo, “</t>
    </r>
    <r>
      <rPr>
        <i/>
        <sz val="11"/>
        <color theme="1"/>
        <rFont val="Calibri"/>
        <family val="2"/>
        <scheme val="minor"/>
      </rPr>
      <t>con el propósito de garantizar la relevancia, verificabilidad comprensibilidad y razonabilidad de la información financiera de la ADR, entre otras características cualitativas</t>
    </r>
    <r>
      <rPr>
        <sz val="11"/>
        <color theme="1"/>
        <rFont val="Calibri"/>
        <family val="2"/>
        <scheme val="minor"/>
      </rPr>
      <t xml:space="preserve">”: 
▪  Circular 001 del 04-ene-2019: Cronograma PAC vigencia 2019.
▪  Circular 014 del 05-feb-2019: Lineamientos para la gestión de facturas electrónicas vigencia 2019.
▪  Circular 024 del 05-mar-2019: Abono cuenta nómina vigencia 2019 (Fechas límite recepción novedades de nómina).
▪  Circular 056 del 21-may-2019: Remisión información financiera bajo el nuevo marco.
▪  Circular 103 del 29-ago-2019: Aplicación de retención en la fuente reconocimiento gastos de manutención.
▪  Circular 142 del 20-nov-2019: Lineamientos para el cierre presupuestal, contable y de tesorería vigencia fiscal 2019.
De igual manera, el 31-ene-2020 emitió la Circular 008 reiterando los lineamientos y requisitos (Circular 142 de 2019) de la información que debía ser remitida a la Secretaría General para la elaboración de los Estados Financieros con corte al 31-dic-2019.
</t>
    </r>
    <r>
      <rPr>
        <b/>
        <sz val="11"/>
        <color rgb="FF0070C0"/>
        <rFont val="Calibri"/>
        <family val="2"/>
        <scheme val="minor"/>
      </rPr>
      <t xml:space="preserve">2. </t>
    </r>
    <r>
      <rPr>
        <sz val="11"/>
        <color theme="1"/>
        <rFont val="Calibri"/>
        <family val="2"/>
        <scheme val="minor"/>
      </rPr>
      <t xml:space="preserve">En la vigencia 2019 la Agencia de Desarrollo Rural desarrolló las siguientes acciones para el seguimiento al cumplimiento de los planes de mejoramiento derivados de los hallazgos de auditoría interna o externa:
▪  Seguimiento semestral a los planes de mejoramiento suscritos con la Contraloría General de la República - CGR, el cual formó parte del Plan Anual de Auditoría aprobado para la vigencia 2019 de la Oficina de Control Interno.
▪  Reporte semestral en el SIRECI, de conformidad con lo establecido en la Resolución Orgánica 7350 de 2013 emitida por la Contraloría General de la República - CGR.
Además, cuenta con el procedimiento “Seguimiento de los Resultados de los Trabajos de Aseguramiento” o auditorías internas, que contiene lineamientos y/o directrices para realizar seguimiento periódico a los planes de mejoramiento producto de las auditorías realizadas por la Oficina de Control Interno a los procesos de la Entidad.
</t>
    </r>
    <r>
      <rPr>
        <b/>
        <sz val="11"/>
        <color rgb="FF0070C0"/>
        <rFont val="Calibri"/>
        <family val="2"/>
        <scheme val="minor"/>
      </rPr>
      <t xml:space="preserve">3. </t>
    </r>
    <r>
      <rPr>
        <sz val="11"/>
        <color theme="1"/>
        <rFont val="Calibri"/>
        <family val="2"/>
        <scheme val="minor"/>
      </rPr>
      <t xml:space="preserve">La información contable de la Entidad es empleada con propósitos de gestión en diferentes instancias, tales como: Comité para la Gerencia y Administración de bienes muebles e inmuebles, Comité Técnico de Sostenibilidad del Sistema de Información Financiera y Comité de Cartera. Durante la vigencia 2019 estos comités llevaron a cabo entre dos (2) y seis (6) sesiones, dando cumplimiento a las funciones asignadas en los actos administrativos a través de los cuales fueron creados.
</t>
    </r>
    <r>
      <rPr>
        <b/>
        <sz val="11"/>
        <color rgb="FF0070C0"/>
        <rFont val="Calibri"/>
        <family val="2"/>
        <scheme val="minor"/>
      </rPr>
      <t xml:space="preserve">4. </t>
    </r>
    <r>
      <rPr>
        <sz val="11"/>
        <color theme="1"/>
        <rFont val="Calibri"/>
        <family val="2"/>
        <scheme val="minor"/>
      </rPr>
      <t>El personal vinculado con el área contable de la Agencia de Desarrollo Rural (tanto funcionarios como contratistas) cumple con los requisitos académicos y de experiencia requeridos para el desempeño de su labor, de acuerdo con los criterios establecidos en sus perfiles de cargo o estudios previos contractuales (según aplique).</t>
    </r>
  </si>
  <si>
    <t>1. Derechos sin identificar o reconocer en las cuentas por cobrar.
2. Inconsistencias en el registro contable consecutivo y cronológico de los hechos económicos.
3. Deficiencias en los soportes del cálculo de la cartera y su deterioro.
4. Ausencia de revisión de la vida útil de los activos.
5. Debilidades en la definición y uso de criterios para la medición posterior de los hechos económicos.
6. Debilidades en la elaboración y presentación oportuna de los estados financieros.
7. Insuficiencia de información revelada en las notas a los Estados Financieros.
8. Debilidades en la presentación de la información a los usuarios.
9. Deficiencias en el monitoreo a la efectividad de los controles en la mitigación de los riesgos y de las acciones para abordar los riesgos.
10. Habilidades y competencias del personal del área contable sin fortalecer.</t>
  </si>
  <si>
    <r>
      <rPr>
        <b/>
        <sz val="11"/>
        <color rgb="FF0070C0"/>
        <rFont val="Calibri"/>
        <family val="2"/>
        <scheme val="minor"/>
      </rPr>
      <t xml:space="preserve">1. </t>
    </r>
    <r>
      <rPr>
        <sz val="11"/>
        <rFont val="Calibri"/>
        <family val="2"/>
        <scheme val="minor"/>
      </rPr>
      <t>Realizar mesas de trabajo con las dependencias involucradas en el manejo de la cartera o cuentas por cobrar de la Entidad, hasta lograr que las partidas de las cuales no se conoce su origen y/o el derecho que genera(n) a la Entidad, con el fin de reflejar en los Estados Financieros su realidad económica.</t>
    </r>
    <r>
      <rPr>
        <sz val="11"/>
        <color rgb="FFFF0000"/>
        <rFont val="Calibri"/>
        <family val="2"/>
        <scheme val="minor"/>
      </rPr>
      <t xml:space="preserve">
</t>
    </r>
    <r>
      <rPr>
        <b/>
        <sz val="11"/>
        <color rgb="FF0070C0"/>
        <rFont val="Calibri"/>
        <family val="2"/>
        <scheme val="minor"/>
      </rPr>
      <t>2.</t>
    </r>
    <r>
      <rPr>
        <b/>
        <sz val="12"/>
        <rFont val="Calibri"/>
        <family val="2"/>
        <scheme val="minor"/>
      </rPr>
      <t xml:space="preserve"> </t>
    </r>
    <r>
      <rPr>
        <sz val="11"/>
        <rFont val="Calibri"/>
        <family val="2"/>
        <scheme val="minor"/>
      </rPr>
      <t>El personal del área de contabilidad debe realizar verificaciones periódicas del orden consecutivo y cronológico de los registros contables, con el fin de identificar oportunamente saltos o vacíos en las fechas o numeración de los documentos. En caso afirmativo, esta situación debe ser objeto de consulta o solicitud de soporte al administrador del SIIF Nación para conocer su origen y proceder a su corrección, de lo cual es importante conservar la evidencia.</t>
    </r>
    <r>
      <rPr>
        <sz val="11"/>
        <color rgb="FFFF0000"/>
        <rFont val="Calibri"/>
        <family val="2"/>
        <scheme val="minor"/>
      </rPr>
      <t xml:space="preserve">
</t>
    </r>
    <r>
      <rPr>
        <b/>
        <sz val="11"/>
        <color rgb="FF0070C0"/>
        <rFont val="Calibri"/>
        <family val="2"/>
        <scheme val="minor"/>
      </rPr>
      <t xml:space="preserve">3. </t>
    </r>
    <r>
      <rPr>
        <sz val="11"/>
        <rFont val="Calibri"/>
        <family val="2"/>
        <scheme val="minor"/>
      </rPr>
      <t>Con el acompañamiento de los demás miembros del cuerpo directivo, la Dirección Administrativa y Financiera debe generar sinergias con el área responsable del manejo y control de la cartera de la Entidad y establecer compromisos en el proceso de depuración de la cartera, en cuanto a oportunidad, razonabilidad e idoneidad de los soportes, para que el mismo contribuya a la representación fiel de la situación financiera de la Agencia de Desarrollo Rural.</t>
    </r>
    <r>
      <rPr>
        <sz val="11"/>
        <color rgb="FFFF0000"/>
        <rFont val="Calibri"/>
        <family val="2"/>
        <scheme val="minor"/>
      </rPr>
      <t xml:space="preserve">
</t>
    </r>
    <r>
      <rPr>
        <b/>
        <sz val="11"/>
        <color rgb="FF0070C0"/>
        <rFont val="Calibri"/>
        <family val="2"/>
        <scheme val="minor"/>
      </rPr>
      <t xml:space="preserve">4. </t>
    </r>
    <r>
      <rPr>
        <sz val="11"/>
        <rFont val="Calibri"/>
        <family val="2"/>
        <scheme val="minor"/>
      </rPr>
      <t xml:space="preserve">Revisar al cierre de cada período contable las estimaciones de vida útil determinada para cada activo de la Entidad (según aplique), con el fin de identificar oportunamente cambios significativos en su ciclo que requieran un ajuste en el patrón de consumo de los beneficios económicos futuros o del potencial de servicio del activo, en cumplimiento de lo establecido en el Manual de Políticas Contables en el Capítulo I, numeral 3. Propiedades Planta y Equipo, ítem 3.3. Medición posterior - Revisión estimaciones.
</t>
    </r>
    <r>
      <rPr>
        <b/>
        <sz val="11"/>
        <color rgb="FF0070C0"/>
        <rFont val="Calibri"/>
        <family val="2"/>
        <scheme val="minor"/>
      </rPr>
      <t>5.</t>
    </r>
    <r>
      <rPr>
        <sz val="11"/>
        <rFont val="Calibri"/>
        <family val="2"/>
        <scheme val="minor"/>
      </rPr>
      <t xml:space="preserve"> Incluir dentro de las políticas definidas, la claridad respecto de la periodicidad con que deben ser realizadas las mediciones posteriores a cada uno de los grupos contables que aplique, con el fin de evitar errores que afecten la realidad de los hechos económicos de la entidad. Así mismo fortalecer los controles que en la actualidad se ejecutan dejando clara evidencia de su uso y documentándolos en las políticas contables de la entidad.
</t>
    </r>
    <r>
      <rPr>
        <b/>
        <sz val="11"/>
        <color rgb="FF0070C0"/>
        <rFont val="Calibri"/>
        <family val="2"/>
        <scheme val="minor"/>
      </rPr>
      <t xml:space="preserve">6. </t>
    </r>
    <r>
      <rPr>
        <sz val="11"/>
        <rFont val="Calibri"/>
        <family val="2"/>
        <scheme val="minor"/>
      </rPr>
      <t>Recopilar los resultados de análisis de incumplimientos en la entrega oportuna de la información financiera al área contable por parte de las diferentes dependencias, para presentarlos en el comité o instancia correspondiente (Alta Dirección y/o Cuerpo Directivo) y obtener su respaldo para establecer los correctivos que permitan a la Entidad anticiparse a incumplimientos, o a la necesidad de solicitar de nuevo prórrogas ante la Contaduría General de la Nación para la presentación y publicación de los Estados Financieros al cierre de cada período contable o de la vigencia</t>
    </r>
    <r>
      <rPr>
        <sz val="11"/>
        <color rgb="FFFF0000"/>
        <rFont val="Calibri"/>
        <family val="2"/>
        <scheme val="minor"/>
      </rPr>
      <t xml:space="preserve">
</t>
    </r>
    <r>
      <rPr>
        <b/>
        <sz val="11"/>
        <color rgb="FF0070C0"/>
        <rFont val="Calibri"/>
        <family val="2"/>
        <scheme val="minor"/>
      </rPr>
      <t>7.</t>
    </r>
    <r>
      <rPr>
        <b/>
        <sz val="11"/>
        <rFont val="Calibri"/>
        <family val="2"/>
        <scheme val="minor"/>
      </rPr>
      <t xml:space="preserve"> </t>
    </r>
    <r>
      <rPr>
        <sz val="11"/>
        <rFont val="Calibri"/>
        <family val="2"/>
        <scheme val="minor"/>
      </rPr>
      <t xml:space="preserve">Diseñar una lista de chequeo para la construcción de las notas a los Estados Financieros, con el fin de que estas sean elaboradas cumpliendo los requerimientos normativos en cuanto a ilustración, explicación y revelaciones necesarias como metodologías o juicios profesionales.
</t>
    </r>
    <r>
      <rPr>
        <b/>
        <sz val="11"/>
        <color rgb="FF0070C0"/>
        <rFont val="Calibri"/>
        <family val="2"/>
        <scheme val="minor"/>
      </rPr>
      <t xml:space="preserve">8. </t>
    </r>
    <r>
      <rPr>
        <sz val="11"/>
        <rFont val="Calibri"/>
        <family val="2"/>
        <scheme val="minor"/>
      </rPr>
      <t>Verificar la consistencia de las cifras reportadas en los Estados Financieros con las que arrojan los saldos y/o movimientos de los libros de contabilidad al mismo corte, antes de su entrega y presentación a los usuarios y ciudadanía en general, de lo que es importante se conserven registros que permitan corroborar este ejercicio, y así tener mayor claridad de los rubros que serán presentados de forma desagregada en la audiencia de rendición de cuentas para mayor comprensión de la información financiera por parte de los usuarios y/o público asistente.</t>
    </r>
    <r>
      <rPr>
        <sz val="11"/>
        <color rgb="FFFF0000"/>
        <rFont val="Calibri"/>
        <family val="2"/>
        <scheme val="minor"/>
      </rPr>
      <t xml:space="preserve">
</t>
    </r>
    <r>
      <rPr>
        <b/>
        <sz val="11"/>
        <color rgb="FF0070C0"/>
        <rFont val="Calibri"/>
        <family val="2"/>
        <scheme val="minor"/>
      </rPr>
      <t xml:space="preserve">9. </t>
    </r>
    <r>
      <rPr>
        <sz val="11"/>
        <rFont val="Calibri"/>
        <family val="2"/>
        <scheme val="minor"/>
      </rPr>
      <t xml:space="preserve">Realizar el seguimiento o monitoreo trimestral a los controles y/o acciones con las que se determinó dar tratamiento a los riesgos de índole contable identificados, a la vez, solicitar asesoría a la Oficina de Planeación para completar la matriz respecto a las causas que no tienen asociado un control, como también en las características que debe tener la documentación, para que sirva de soporte de la ejecución de las acciones que se establecieron para abordar los riesgos, de tal manera que, esta sea consistente con las acciones formuladas y registradas en el aplicativo ISOLUCION.
</t>
    </r>
    <r>
      <rPr>
        <b/>
        <sz val="11"/>
        <color rgb="FF0070C0"/>
        <rFont val="Calibri"/>
        <family val="2"/>
        <scheme val="minor"/>
      </rPr>
      <t xml:space="preserve">10. </t>
    </r>
    <r>
      <rPr>
        <sz val="11"/>
        <rFont val="Calibri"/>
        <family val="2"/>
        <scheme val="minor"/>
      </rPr>
      <t>Es importante generar espacios de capacitación para el personal del área contable, dadas las dinámicas de actualización y cambios normativos constantes que se gestan desde la Contaduría General de la Nación, aspecto que es importante sea fortalecido con la inclusión de jornadas de capacitación en temática relacionada en el Plan Institucional de Capacitación de la Entidad, lo cual redundará en beneficio de todo el personal que tiene responsabilidades a nivel contable y su resultados se debe reflejar en la calidad de la información generada por la Entidad.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</si>
</sst>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color theme="1"/>
      <name val="Arial"/>
      <family val="2"/>
    </font>
    <font>
      <b/>
      <sz val="11"/>
      <color theme="1"/>
      <name val="Arial"/>
      <family val="2"/>
    </font>
    <font>
      <sz val="11"/>
      <color rgb="FFFF0000"/>
      <name val="Calibri"/>
      <family val="2"/>
      <scheme val="minor"/>
    </font>
    <font>
      <i/>
      <sz val="11"/>
      <color theme="1"/>
      <name val="Calibri"/>
      <family val="2"/>
      <scheme val="minor"/>
    </font>
    <font>
      <sz val="11"/>
      <color rgb="FF0070C0"/>
      <name val="Calibri"/>
      <family val="2"/>
      <scheme val="minor"/>
    </font>
    <font>
      <b/>
      <sz val="11"/>
      <color rgb="FF0070C0"/>
      <name val="Calibri"/>
      <family val="2"/>
      <scheme val="minor"/>
    </font>
    <font>
      <i/>
      <sz val="11"/>
      <name val="Calibri"/>
      <family val="2"/>
      <scheme val="minor"/>
    </font>
    <font>
      <b/>
      <sz val="12"/>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s>
  <borders count="22">
    <border>
      <left/>
      <right/>
      <top/>
      <bottom/>
      <diagonal/>
    </border>
    <border>
      <left style="thin">
        <color indexed="64"/>
      </left>
      <right/>
      <top style="thin">
        <color indexed="64"/>
      </top>
      <bottom/>
      <diagonal/>
    </border>
    <border>
      <left/>
      <right style="medium">
        <color theme="8" tint="-0.24994659260841701"/>
      </right>
      <top style="thin">
        <color indexed="64"/>
      </top>
      <bottom/>
      <diagonal/>
    </border>
    <border>
      <left style="medium">
        <color theme="8" tint="-0.24994659260841701"/>
      </left>
      <right style="medium">
        <color theme="8" tint="-0.24994659260841701"/>
      </right>
      <top style="thin">
        <color indexed="64"/>
      </top>
      <bottom style="medium">
        <color theme="8" tint="-0.24994659260841701"/>
      </bottom>
      <diagonal/>
    </border>
    <border>
      <left style="medium">
        <color theme="8" tint="-0.24994659260841701"/>
      </left>
      <right style="medium">
        <color theme="8" tint="-0.24994659260841701"/>
      </right>
      <top style="thin">
        <color indexed="64"/>
      </top>
      <bottom/>
      <diagonal/>
    </border>
    <border>
      <left style="medium">
        <color theme="8" tint="-0.24994659260841701"/>
      </left>
      <right style="medium">
        <color theme="8" tint="-0.24994659260841701"/>
      </right>
      <top style="medium">
        <color theme="8" tint="-0.24994659260841701"/>
      </top>
      <bottom style="medium">
        <color theme="8" tint="-0.24994659260841701"/>
      </bottom>
      <diagonal/>
    </border>
    <border>
      <left style="thin">
        <color indexed="64"/>
      </left>
      <right/>
      <top/>
      <bottom/>
      <diagonal/>
    </border>
    <border>
      <left/>
      <right style="medium">
        <color theme="8" tint="-0.24994659260841701"/>
      </right>
      <top/>
      <bottom/>
      <diagonal/>
    </border>
    <border>
      <left style="medium">
        <color theme="8" tint="-0.24994659260841701"/>
      </left>
      <right style="medium">
        <color theme="8" tint="-0.24994659260841701"/>
      </right>
      <top/>
      <bottom/>
      <diagonal/>
    </border>
    <border>
      <left style="thin">
        <color indexed="64"/>
      </left>
      <right/>
      <top/>
      <bottom style="medium">
        <color theme="8" tint="-0.24994659260841701"/>
      </bottom>
      <diagonal/>
    </border>
    <border>
      <left/>
      <right style="medium">
        <color theme="8" tint="-0.24994659260841701"/>
      </right>
      <top/>
      <bottom style="medium">
        <color theme="8" tint="-0.24994659260841701"/>
      </bottom>
      <diagonal/>
    </border>
    <border>
      <left style="medium">
        <color theme="8" tint="-0.24994659260841701"/>
      </left>
      <right style="medium">
        <color theme="8" tint="-0.24994659260841701"/>
      </right>
      <top/>
      <bottom style="medium">
        <color theme="8" tint="-0.24994659260841701"/>
      </bottom>
      <diagonal/>
    </border>
    <border>
      <left style="thin">
        <color indexed="64"/>
      </left>
      <right style="medium">
        <color theme="8" tint="-0.24994659260841701"/>
      </right>
      <top style="medium">
        <color theme="8" tint="-0.24994659260841701"/>
      </top>
      <bottom style="medium">
        <color theme="8" tint="-0.24994659260841701"/>
      </bottom>
      <diagonal/>
    </border>
    <border>
      <left style="medium">
        <color theme="8" tint="-0.24994659260841701"/>
      </left>
      <right style="medium">
        <color theme="8" tint="-0.24994659260841701"/>
      </right>
      <top style="medium">
        <color theme="8" tint="-0.24994659260841701"/>
      </top>
      <bottom/>
      <diagonal/>
    </border>
    <border>
      <left style="medium">
        <color theme="8" tint="-0.24994659260841701"/>
      </left>
      <right/>
      <top style="medium">
        <color theme="8" tint="-0.24994659260841701"/>
      </top>
      <bottom style="medium">
        <color theme="8" tint="-0.24994659260841701"/>
      </bottom>
      <diagonal/>
    </border>
    <border>
      <left style="medium">
        <color theme="8" tint="-0.24994659260841701"/>
      </left>
      <right style="medium">
        <color theme="8" tint="-0.24994659260841701"/>
      </right>
      <top style="thin">
        <color indexed="64"/>
      </top>
      <bottom style="thin">
        <color indexed="64"/>
      </bottom>
      <diagonal/>
    </border>
    <border>
      <left style="thin">
        <color indexed="64"/>
      </left>
      <right/>
      <top style="medium">
        <color theme="8" tint="-0.24994659260841701"/>
      </top>
      <bottom/>
      <diagonal/>
    </border>
    <border>
      <left/>
      <right style="medium">
        <color theme="8" tint="-0.24994659260841701"/>
      </right>
      <top style="medium">
        <color theme="8" tint="-0.24994659260841701"/>
      </top>
      <bottom/>
      <diagonal/>
    </border>
    <border>
      <left style="medium">
        <color theme="8" tint="-0.24994659260841701"/>
      </left>
      <right style="thin">
        <color indexed="64"/>
      </right>
      <top style="medium">
        <color theme="8" tint="-0.24994659260841701"/>
      </top>
      <bottom style="medium">
        <color theme="8" tint="-0.24994659260841701"/>
      </bottom>
      <diagonal/>
    </border>
    <border>
      <left style="thin">
        <color indexed="64"/>
      </left>
      <right style="thin">
        <color indexed="64"/>
      </right>
      <top style="thin">
        <color indexed="64"/>
      </top>
      <bottom style="thin">
        <color indexed="64"/>
      </bottom>
      <diagonal/>
    </border>
    <border>
      <left style="medium">
        <color theme="8" tint="-0.24994659260841701"/>
      </left>
      <right style="thin">
        <color indexed="64"/>
      </right>
      <top style="thin">
        <color indexed="64"/>
      </top>
      <bottom style="medium">
        <color theme="8" tint="-0.24994659260841701"/>
      </bottom>
      <diagonal/>
    </border>
    <border>
      <left style="medium">
        <color theme="8" tint="-0.24994659260841701"/>
      </left>
      <right style="thin">
        <color indexed="64"/>
      </right>
      <top/>
      <bottom/>
      <diagonal/>
    </border>
  </borders>
  <cellStyleXfs count="2">
    <xf numFmtId="0" fontId="0" fillId="0" borderId="0"/>
    <xf numFmtId="9" fontId="1" fillId="0" borderId="0" applyFont="0" applyFill="0" applyBorder="0" applyAlignment="0" applyProtection="0"/>
  </cellStyleXfs>
  <cellXfs count="104">
    <xf numFmtId="0" fontId="0" fillId="0" borderId="0" xfId="0"/>
    <xf numFmtId="0" fontId="0" fillId="0" borderId="0" xfId="0" applyBorder="1" applyAlignment="1">
      <alignment vertical="center"/>
    </xf>
    <xf numFmtId="0" fontId="3" fillId="0" borderId="0" xfId="0" applyFont="1" applyBorder="1" applyAlignment="1">
      <alignment vertical="center"/>
    </xf>
    <xf numFmtId="0" fontId="2" fillId="0" borderId="12" xfId="0" applyFont="1" applyBorder="1" applyAlignment="1">
      <alignment horizontal="center" vertical="center"/>
    </xf>
    <xf numFmtId="0" fontId="2" fillId="0" borderId="5" xfId="0" applyFont="1" applyFill="1" applyBorder="1" applyAlignment="1">
      <alignment horizontal="justify" vertical="center"/>
    </xf>
    <xf numFmtId="0" fontId="2" fillId="0" borderId="5" xfId="0" applyFont="1" applyBorder="1" applyAlignment="1">
      <alignment horizontal="center" vertical="center"/>
    </xf>
    <xf numFmtId="2" fontId="0" fillId="0" borderId="5" xfId="0" applyNumberFormat="1" applyBorder="1" applyAlignment="1">
      <alignment horizontal="center" vertical="center"/>
    </xf>
    <xf numFmtId="0" fontId="0" fillId="0" borderId="12" xfId="0" applyBorder="1" applyAlignment="1">
      <alignment horizontal="center" vertical="center"/>
    </xf>
    <xf numFmtId="0" fontId="0" fillId="0" borderId="5" xfId="0" applyFill="1" applyBorder="1" applyAlignment="1">
      <alignment horizontal="justify" vertical="center"/>
    </xf>
    <xf numFmtId="0" fontId="0" fillId="0" borderId="5" xfId="0" applyFont="1" applyFill="1" applyBorder="1" applyAlignment="1">
      <alignment horizontal="center" vertical="center"/>
    </xf>
    <xf numFmtId="2" fontId="4" fillId="0" borderId="5" xfId="0" applyNumberFormat="1" applyFont="1" applyBorder="1" applyAlignment="1">
      <alignment horizontal="center" vertical="center"/>
    </xf>
    <xf numFmtId="0" fontId="6" fillId="0" borderId="0" xfId="0" applyFont="1" applyAlignment="1">
      <alignment horizontal="justify" vertical="center"/>
    </xf>
    <xf numFmtId="0" fontId="0" fillId="0" borderId="0" xfId="0" applyFill="1" applyBorder="1" applyAlignment="1">
      <alignment horizontal="left" vertical="center"/>
    </xf>
    <xf numFmtId="0" fontId="2" fillId="3" borderId="5" xfId="0" applyFont="1" applyFill="1" applyBorder="1" applyAlignment="1">
      <alignment horizontal="justify" vertical="center"/>
    </xf>
    <xf numFmtId="0" fontId="2" fillId="3" borderId="5" xfId="0" applyFont="1" applyFill="1" applyBorder="1" applyAlignment="1">
      <alignment horizontal="center" vertical="center"/>
    </xf>
    <xf numFmtId="2" fontId="0" fillId="0" borderId="5" xfId="0" applyNumberFormat="1" applyFill="1" applyBorder="1" applyAlignment="1">
      <alignment horizontal="center" vertical="center"/>
    </xf>
    <xf numFmtId="0" fontId="0" fillId="3" borderId="5" xfId="0" applyFill="1" applyBorder="1" applyAlignment="1">
      <alignment horizontal="justify" vertical="center"/>
    </xf>
    <xf numFmtId="0" fontId="2" fillId="0" borderId="5" xfId="0" applyFont="1" applyFill="1" applyBorder="1" applyAlignment="1">
      <alignment horizontal="center" vertical="center"/>
    </xf>
    <xf numFmtId="16" fontId="0" fillId="0" borderId="12" xfId="0" applyNumberFormat="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5" xfId="0" applyFont="1" applyBorder="1" applyAlignment="1">
      <alignment horizontal="justify" vertical="center"/>
    </xf>
    <xf numFmtId="0" fontId="0" fillId="0" borderId="5" xfId="0" applyBorder="1" applyAlignment="1">
      <alignment horizontal="justify" vertical="center"/>
    </xf>
    <xf numFmtId="0" fontId="4" fillId="0" borderId="5" xfId="0" applyFont="1" applyFill="1" applyBorder="1" applyAlignment="1">
      <alignment horizontal="center" vertical="center"/>
    </xf>
    <xf numFmtId="0" fontId="5" fillId="0" borderId="5" xfId="0" applyFont="1" applyBorder="1" applyAlignment="1">
      <alignment horizontal="center" vertical="center"/>
    </xf>
    <xf numFmtId="0" fontId="4" fillId="0" borderId="5" xfId="0" applyFont="1" applyBorder="1" applyAlignment="1">
      <alignment horizontal="justify" vertical="center"/>
    </xf>
    <xf numFmtId="0" fontId="0" fillId="0" borderId="12" xfId="0" applyFill="1" applyBorder="1" applyAlignment="1">
      <alignment horizontal="center" vertical="center"/>
    </xf>
    <xf numFmtId="0" fontId="2" fillId="0" borderId="17" xfId="0" applyFont="1" applyBorder="1" applyAlignment="1">
      <alignment horizontal="right" vertical="center"/>
    </xf>
    <xf numFmtId="2" fontId="0" fillId="0" borderId="0" xfId="0" applyNumberFormat="1" applyBorder="1" applyAlignment="1">
      <alignment vertical="center"/>
    </xf>
    <xf numFmtId="165" fontId="0" fillId="0" borderId="0" xfId="0" applyNumberFormat="1" applyBorder="1" applyAlignment="1">
      <alignment vertical="center"/>
    </xf>
    <xf numFmtId="0" fontId="0" fillId="0" borderId="0" xfId="1" applyNumberFormat="1" applyFont="1" applyBorder="1" applyAlignment="1">
      <alignment vertical="center"/>
    </xf>
    <xf numFmtId="0" fontId="2" fillId="0" borderId="19" xfId="0" applyFont="1" applyBorder="1" applyAlignment="1">
      <alignment vertical="center"/>
    </xf>
    <xf numFmtId="0" fontId="0" fillId="0" borderId="19" xfId="0" applyBorder="1" applyAlignment="1">
      <alignment vertical="center"/>
    </xf>
    <xf numFmtId="0" fontId="0" fillId="0" borderId="0" xfId="0" applyAlignment="1">
      <alignment vertical="center"/>
    </xf>
    <xf numFmtId="0" fontId="0" fillId="0" borderId="18" xfId="0" applyFont="1" applyFill="1" applyBorder="1" applyAlignment="1">
      <alignment horizontal="justify" vertical="center" wrapText="1"/>
    </xf>
    <xf numFmtId="0" fontId="0" fillId="0" borderId="15" xfId="0" applyFont="1" applyFill="1" applyBorder="1" applyAlignment="1">
      <alignment horizontal="justify" vertical="center" wrapText="1"/>
    </xf>
    <xf numFmtId="0" fontId="2" fillId="2" borderId="21" xfId="0" applyFont="1" applyFill="1" applyBorder="1" applyAlignment="1">
      <alignment horizontal="center" vertical="center"/>
    </xf>
    <xf numFmtId="0" fontId="0" fillId="0" borderId="13" xfId="0" applyFont="1" applyBorder="1" applyAlignment="1">
      <alignment horizontal="justify" vertical="center"/>
    </xf>
    <xf numFmtId="0" fontId="0" fillId="0" borderId="13" xfId="0" applyFont="1" applyFill="1" applyBorder="1" applyAlignment="1">
      <alignment horizontal="justify" vertical="center"/>
    </xf>
    <xf numFmtId="0" fontId="0" fillId="0" borderId="5" xfId="0" applyFont="1" applyBorder="1" applyAlignment="1">
      <alignment horizontal="justify" vertical="center"/>
    </xf>
    <xf numFmtId="0" fontId="0" fillId="3" borderId="5" xfId="0" applyFont="1" applyFill="1" applyBorder="1" applyAlignment="1">
      <alignment horizontal="justify" vertical="center"/>
    </xf>
    <xf numFmtId="0" fontId="0" fillId="0" borderId="5" xfId="0" applyFont="1" applyFill="1" applyBorder="1" applyAlignment="1">
      <alignment horizontal="justify" vertical="center"/>
    </xf>
    <xf numFmtId="0" fontId="0" fillId="0" borderId="18" xfId="0" applyFont="1" applyFill="1" applyBorder="1" applyAlignment="1">
      <alignment horizontal="justify" vertical="center"/>
    </xf>
    <xf numFmtId="0" fontId="0" fillId="0" borderId="18" xfId="0" applyFont="1" applyBorder="1" applyAlignment="1">
      <alignment horizontal="justify" vertical="center"/>
    </xf>
    <xf numFmtId="0" fontId="0" fillId="0" borderId="13" xfId="0" applyFont="1" applyFill="1" applyBorder="1" applyAlignment="1">
      <alignment horizontal="justify" vertical="center" wrapText="1"/>
    </xf>
    <xf numFmtId="0" fontId="2" fillId="2" borderId="5" xfId="0" applyFont="1" applyFill="1" applyBorder="1" applyAlignment="1">
      <alignment horizontal="center" vertical="center"/>
    </xf>
    <xf numFmtId="0" fontId="0" fillId="0" borderId="5" xfId="0" applyFont="1" applyBorder="1" applyAlignment="1">
      <alignment horizontal="justify"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0" fillId="0" borderId="13" xfId="0" applyFont="1" applyBorder="1" applyAlignment="1">
      <alignment horizontal="justify" vertical="center" wrapText="1"/>
    </xf>
    <xf numFmtId="0" fontId="0" fillId="0" borderId="5" xfId="0" applyFont="1" applyFill="1" applyBorder="1" applyAlignment="1">
      <alignment horizontal="justify" vertical="center" wrapText="1"/>
    </xf>
    <xf numFmtId="0" fontId="0" fillId="0" borderId="5" xfId="0" applyFont="1" applyFill="1" applyBorder="1" applyAlignment="1">
      <alignment horizontal="center" vertical="center" wrapText="1"/>
    </xf>
    <xf numFmtId="0" fontId="4" fillId="0" borderId="0" xfId="0" applyFont="1" applyBorder="1" applyAlignment="1">
      <alignment vertical="center" wrapText="1"/>
    </xf>
    <xf numFmtId="2" fontId="0" fillId="0" borderId="5" xfId="0" applyNumberFormat="1" applyFill="1" applyBorder="1" applyAlignment="1">
      <alignment horizontal="center" vertical="center"/>
    </xf>
    <xf numFmtId="0" fontId="2" fillId="2" borderId="5" xfId="0" applyFont="1" applyFill="1" applyBorder="1" applyAlignment="1">
      <alignment horizontal="center" vertical="center" wrapText="1"/>
    </xf>
    <xf numFmtId="164" fontId="4" fillId="0" borderId="0" xfId="0" applyNumberFormat="1" applyFont="1" applyBorder="1" applyAlignment="1">
      <alignment vertical="center"/>
    </xf>
    <xf numFmtId="0" fontId="0" fillId="3" borderId="5" xfId="0" applyFont="1" applyFill="1" applyBorder="1" applyAlignment="1">
      <alignment horizontal="justify" vertical="center" wrapText="1"/>
    </xf>
    <xf numFmtId="0" fontId="2" fillId="0" borderId="12"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18" xfId="0" applyFont="1" applyFill="1" applyBorder="1" applyAlignment="1">
      <alignment horizontal="justify" vertical="center" wrapText="1"/>
    </xf>
    <xf numFmtId="0" fontId="4" fillId="0" borderId="5" xfId="0" applyFont="1" applyFill="1" applyBorder="1" applyAlignment="1">
      <alignment horizontal="justify" vertical="center"/>
    </xf>
    <xf numFmtId="0" fontId="5" fillId="0" borderId="5" xfId="0" applyFont="1" applyFill="1" applyBorder="1" applyAlignment="1">
      <alignment horizontal="justify" vertical="center"/>
    </xf>
    <xf numFmtId="0" fontId="5" fillId="0" borderId="5" xfId="0" applyFont="1" applyFill="1" applyBorder="1" applyAlignment="1">
      <alignment horizontal="center" vertical="center"/>
    </xf>
    <xf numFmtId="0" fontId="4" fillId="0" borderId="18" xfId="0" applyFont="1" applyFill="1" applyBorder="1" applyAlignment="1">
      <alignment horizontal="justify"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0" xfId="0" applyFont="1" applyFill="1" applyBorder="1" applyAlignment="1">
      <alignment horizontal="center" vertical="center"/>
    </xf>
    <xf numFmtId="0" fontId="2" fillId="2" borderId="18" xfId="0" applyFont="1" applyFill="1" applyBorder="1" applyAlignment="1">
      <alignment horizontal="center" vertical="center"/>
    </xf>
    <xf numFmtId="2" fontId="0" fillId="0" borderId="5" xfId="0" applyNumberForma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2" fontId="0" fillId="0" borderId="5" xfId="0" applyNumberFormat="1" applyFill="1" applyBorder="1" applyAlignment="1">
      <alignment horizontal="center" vertical="center"/>
    </xf>
    <xf numFmtId="0" fontId="0" fillId="0" borderId="5" xfId="0"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3" xfId="0" applyFont="1" applyFill="1" applyBorder="1" applyAlignment="1">
      <alignment horizontal="center" vertical="center" wrapText="1"/>
    </xf>
    <xf numFmtId="2" fontId="0" fillId="0" borderId="14" xfId="0" applyNumberFormat="1" applyBorder="1" applyAlignment="1">
      <alignment horizontal="center" vertical="center"/>
    </xf>
    <xf numFmtId="0" fontId="2" fillId="2" borderId="12" xfId="0" applyFont="1" applyFill="1" applyBorder="1" applyAlignment="1">
      <alignment horizontal="center" vertical="center"/>
    </xf>
    <xf numFmtId="2" fontId="0" fillId="0" borderId="14" xfId="0" applyNumberFormat="1" applyFill="1" applyBorder="1" applyAlignment="1">
      <alignment horizontal="center" vertical="center"/>
    </xf>
    <xf numFmtId="0" fontId="0" fillId="0" borderId="14" xfId="0" applyFill="1" applyBorder="1" applyAlignment="1">
      <alignment horizontal="center" vertical="center"/>
    </xf>
    <xf numFmtId="0" fontId="2" fillId="2" borderId="12" xfId="0" applyFont="1" applyFill="1" applyBorder="1" applyAlignment="1">
      <alignment horizontal="center" vertical="center" wrapText="1"/>
    </xf>
    <xf numFmtId="2" fontId="0" fillId="0" borderId="13" xfId="0" applyNumberFormat="1" applyBorder="1" applyAlignment="1">
      <alignment horizontal="center" vertical="center"/>
    </xf>
    <xf numFmtId="2" fontId="0" fillId="0" borderId="8" xfId="0" applyNumberFormat="1" applyBorder="1" applyAlignment="1">
      <alignment horizontal="center" vertical="center"/>
    </xf>
    <xf numFmtId="2" fontId="0" fillId="0" borderId="11" xfId="0" applyNumberFormat="1" applyBorder="1" applyAlignment="1">
      <alignment horizontal="center" vertical="center"/>
    </xf>
    <xf numFmtId="0" fontId="2" fillId="0" borderId="0" xfId="0" applyFont="1" applyBorder="1" applyAlignment="1">
      <alignment horizontal="righ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2" fontId="0" fillId="0" borderId="19" xfId="0" applyNumberFormat="1" applyBorder="1" applyAlignment="1">
      <alignment horizontal="center" vertical="center"/>
    </xf>
    <xf numFmtId="0" fontId="4" fillId="0" borderId="19" xfId="0" applyFont="1" applyBorder="1" applyAlignment="1">
      <alignment horizontal="justify" vertical="center" wrapText="1"/>
    </xf>
    <xf numFmtId="0" fontId="2" fillId="4" borderId="19" xfId="0" applyFont="1" applyFill="1" applyBorder="1" applyAlignment="1">
      <alignment horizontal="center" vertical="center"/>
    </xf>
    <xf numFmtId="0" fontId="8" fillId="0" borderId="19" xfId="0" applyFont="1" applyBorder="1" applyAlignment="1">
      <alignment horizontal="justify" vertical="center" wrapText="1"/>
    </xf>
    <xf numFmtId="0" fontId="0" fillId="0" borderId="19" xfId="0" applyBorder="1" applyAlignment="1">
      <alignment horizontal="justify" vertical="center" wrapText="1"/>
    </xf>
    <xf numFmtId="0" fontId="2" fillId="3" borderId="19" xfId="0" applyFont="1" applyFill="1" applyBorder="1" applyAlignment="1">
      <alignment vertical="center"/>
    </xf>
  </cellXfs>
  <cellStyles count="2">
    <cellStyle name="Normal" xfId="0" builtinId="0"/>
    <cellStyle name="Porcentaje" xfId="1"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showGridLines="0" tabSelected="1" zoomScale="90" zoomScaleNormal="90" workbookViewId="0">
      <pane xSplit="2" ySplit="3" topLeftCell="C4" activePane="bottomRight" state="frozen"/>
      <selection pane="topRight" activeCell="C1" sqref="C1"/>
      <selection pane="bottomLeft" activeCell="A4" sqref="A4"/>
      <selection pane="bottomRight" sqref="A1:B3"/>
    </sheetView>
  </sheetViews>
  <sheetFormatPr baseColWidth="10" defaultRowHeight="15" x14ac:dyDescent="0.25"/>
  <cols>
    <col min="1" max="1" width="5" style="1" customWidth="1"/>
    <col min="2" max="2" width="35" style="1" customWidth="1"/>
    <col min="3" max="3" width="8" style="1" customWidth="1"/>
    <col min="4" max="8" width="16.28515625" style="1" customWidth="1"/>
    <col min="9" max="9" width="73.85546875" style="1" customWidth="1"/>
    <col min="10" max="10" width="6.28515625" style="1" customWidth="1"/>
    <col min="11" max="11" width="57.42578125" style="47" customWidth="1"/>
    <col min="12" max="15" width="11.42578125" style="2"/>
    <col min="16" max="16384" width="11.42578125" style="1"/>
  </cols>
  <sheetData>
    <row r="1" spans="1:11" ht="15.75" thickBot="1" x14ac:dyDescent="0.3">
      <c r="A1" s="64" t="s">
        <v>210</v>
      </c>
      <c r="B1" s="65"/>
      <c r="C1" s="70" t="s">
        <v>0</v>
      </c>
      <c r="D1" s="72" t="s">
        <v>1</v>
      </c>
      <c r="E1" s="72" t="s">
        <v>2</v>
      </c>
      <c r="F1" s="74" t="s">
        <v>3</v>
      </c>
      <c r="G1" s="74" t="s">
        <v>4</v>
      </c>
      <c r="H1" s="72" t="s">
        <v>5</v>
      </c>
      <c r="I1" s="77" t="s">
        <v>6</v>
      </c>
    </row>
    <row r="2" spans="1:11" ht="15.75" thickBot="1" x14ac:dyDescent="0.3">
      <c r="A2" s="66"/>
      <c r="B2" s="67"/>
      <c r="C2" s="71"/>
      <c r="D2" s="73"/>
      <c r="E2" s="73"/>
      <c r="F2" s="75"/>
      <c r="G2" s="75"/>
      <c r="H2" s="73"/>
      <c r="I2" s="78"/>
    </row>
    <row r="3" spans="1:11" ht="15.75" thickBot="1" x14ac:dyDescent="0.3">
      <c r="A3" s="68"/>
      <c r="B3" s="69"/>
      <c r="C3" s="71"/>
      <c r="D3" s="73"/>
      <c r="E3" s="73"/>
      <c r="F3" s="76"/>
      <c r="G3" s="76"/>
      <c r="H3" s="73"/>
      <c r="I3" s="78"/>
    </row>
    <row r="4" spans="1:11" ht="168.75" customHeight="1" thickBot="1" x14ac:dyDescent="0.3">
      <c r="A4" s="3">
        <v>1</v>
      </c>
      <c r="B4" s="4" t="s">
        <v>7</v>
      </c>
      <c r="C4" s="5" t="s">
        <v>204</v>
      </c>
      <c r="D4" s="9" t="s">
        <v>205</v>
      </c>
      <c r="E4" s="6">
        <f>+IF(D4="SI",0.3,IF(D4="PARCIALMENTE",0.18,IF(D4="NO",0.06)))</f>
        <v>0.3</v>
      </c>
      <c r="F4" s="6">
        <f>+IF(C4="Ex",IF(D4="SI",0.3,IF(D4="PARCIALMENTE",0.18,IF(D4="NO",0.06,""))),E4/COUNTIF($C$17:$C$18,"Ef"))</f>
        <v>0.3</v>
      </c>
      <c r="G4" s="6">
        <f>+F4</f>
        <v>0.3</v>
      </c>
      <c r="H4" s="79">
        <f>+G4+G5</f>
        <v>1</v>
      </c>
      <c r="I4" s="37" t="s">
        <v>268</v>
      </c>
      <c r="J4" s="1">
        <f t="shared" ref="J4:J37" si="0">+LEN(I4)</f>
        <v>778</v>
      </c>
    </row>
    <row r="5" spans="1:11" ht="51.75" customHeight="1" thickBot="1" x14ac:dyDescent="0.3">
      <c r="A5" s="7" t="s">
        <v>8</v>
      </c>
      <c r="B5" s="8" t="s">
        <v>9</v>
      </c>
      <c r="C5" s="5" t="s">
        <v>207</v>
      </c>
      <c r="D5" s="9" t="s">
        <v>205</v>
      </c>
      <c r="E5" s="6">
        <f>+IF(D5="si",0.7,IF(D5="parcialmente",0.42,IF(D5="no",0.14)))</f>
        <v>0.7</v>
      </c>
      <c r="F5" s="6">
        <f>+IF(C5="Ex",0.3,E5/COUNTIF($C$4:$C$8,"Ef"))</f>
        <v>0.17499999999999999</v>
      </c>
      <c r="G5" s="79">
        <f>+SUM(F5:F8)</f>
        <v>0.7</v>
      </c>
      <c r="H5" s="80"/>
      <c r="I5" s="37" t="s">
        <v>269</v>
      </c>
      <c r="J5" s="1">
        <f t="shared" si="0"/>
        <v>218</v>
      </c>
    </row>
    <row r="6" spans="1:11" ht="111.75" customHeight="1" thickBot="1" x14ac:dyDescent="0.3">
      <c r="A6" s="7" t="s">
        <v>10</v>
      </c>
      <c r="B6" s="8" t="s">
        <v>11</v>
      </c>
      <c r="C6" s="5" t="s">
        <v>207</v>
      </c>
      <c r="D6" s="9" t="s">
        <v>205</v>
      </c>
      <c r="E6" s="6">
        <f t="shared" ref="E6:E8" si="1">+IF(D6="si",0.7,IF(D6="parcialmente",0.42,IF(D6="no",0.14)))</f>
        <v>0.7</v>
      </c>
      <c r="F6" s="6">
        <f t="shared" ref="F6:F8" si="2">+IF(C6="Ex",0.3,E6/COUNTIF($C$4:$C$8,"Ef"))</f>
        <v>0.17499999999999999</v>
      </c>
      <c r="G6" s="79"/>
      <c r="H6" s="80"/>
      <c r="I6" s="38" t="s">
        <v>212</v>
      </c>
      <c r="J6" s="1">
        <f t="shared" si="0"/>
        <v>543</v>
      </c>
    </row>
    <row r="7" spans="1:11" ht="116.25" customHeight="1" thickBot="1" x14ac:dyDescent="0.3">
      <c r="A7" s="7" t="s">
        <v>12</v>
      </c>
      <c r="B7" s="8" t="s">
        <v>13</v>
      </c>
      <c r="C7" s="5" t="s">
        <v>207</v>
      </c>
      <c r="D7" s="9" t="s">
        <v>205</v>
      </c>
      <c r="E7" s="6">
        <f t="shared" si="1"/>
        <v>0.7</v>
      </c>
      <c r="F7" s="6">
        <f t="shared" si="2"/>
        <v>0.17499999999999999</v>
      </c>
      <c r="G7" s="79"/>
      <c r="H7" s="80"/>
      <c r="I7" s="44" t="s">
        <v>222</v>
      </c>
      <c r="J7" s="1">
        <f t="shared" si="0"/>
        <v>548</v>
      </c>
    </row>
    <row r="8" spans="1:11" ht="353.25" customHeight="1" thickBot="1" x14ac:dyDescent="0.3">
      <c r="A8" s="7" t="s">
        <v>14</v>
      </c>
      <c r="B8" s="8" t="s">
        <v>15</v>
      </c>
      <c r="C8" s="5" t="s">
        <v>207</v>
      </c>
      <c r="D8" s="9" t="s">
        <v>205</v>
      </c>
      <c r="E8" s="6">
        <f t="shared" si="1"/>
        <v>0.7</v>
      </c>
      <c r="F8" s="6">
        <f t="shared" si="2"/>
        <v>0.17499999999999999</v>
      </c>
      <c r="G8" s="79"/>
      <c r="H8" s="80"/>
      <c r="I8" s="49" t="s">
        <v>270</v>
      </c>
      <c r="J8" s="1">
        <f t="shared" si="0"/>
        <v>1386</v>
      </c>
      <c r="K8" s="52"/>
    </row>
    <row r="9" spans="1:11" ht="193.5" customHeight="1" thickBot="1" x14ac:dyDescent="0.3">
      <c r="A9" s="3">
        <v>2</v>
      </c>
      <c r="B9" s="4" t="s">
        <v>211</v>
      </c>
      <c r="C9" s="5" t="s">
        <v>204</v>
      </c>
      <c r="D9" s="9" t="s">
        <v>205</v>
      </c>
      <c r="E9" s="6">
        <f>+IF(D9="SI",0.3,IF(D9="PARCIALMENTE",0.18,IF(D9="NO",0.06)))</f>
        <v>0.3</v>
      </c>
      <c r="F9" s="6">
        <f>+IF(C9="Ex",IF(D9="SI",0.3,IF(D9="PARCIALMENTE",0.18,IF(D9="NO",0.06,""))),E9/COUNTIF($C$17:$C$18,"Ef"))</f>
        <v>0.3</v>
      </c>
      <c r="G9" s="6">
        <f>+F9</f>
        <v>0.3</v>
      </c>
      <c r="H9" s="79">
        <f>+G9+G10</f>
        <v>1</v>
      </c>
      <c r="I9" s="49" t="s">
        <v>271</v>
      </c>
      <c r="J9" s="1">
        <f t="shared" si="0"/>
        <v>641</v>
      </c>
    </row>
    <row r="10" spans="1:11" ht="148.5" customHeight="1" thickBot="1" x14ac:dyDescent="0.3">
      <c r="A10" s="7" t="s">
        <v>16</v>
      </c>
      <c r="B10" s="8" t="s">
        <v>17</v>
      </c>
      <c r="C10" s="5" t="s">
        <v>207</v>
      </c>
      <c r="D10" s="9" t="s">
        <v>205</v>
      </c>
      <c r="E10" s="6">
        <f t="shared" ref="E10:E11" si="3">+IF(D10="si",0.7,IF(D10="parcialmente",0.42,IF(D10="no",0.14)))</f>
        <v>0.7</v>
      </c>
      <c r="F10" s="6">
        <f t="shared" ref="F10:F11" si="4">+IF(C10="Ex",0.3,E10/COUNTIF($C$9:$C$11,"Ef"))</f>
        <v>0.35</v>
      </c>
      <c r="G10" s="79">
        <f>+SUM(F10:F11)</f>
        <v>0.7</v>
      </c>
      <c r="H10" s="81"/>
      <c r="I10" s="50" t="s">
        <v>272</v>
      </c>
      <c r="J10" s="1">
        <f t="shared" si="0"/>
        <v>614</v>
      </c>
    </row>
    <row r="11" spans="1:11" ht="228.75" customHeight="1" thickBot="1" x14ac:dyDescent="0.3">
      <c r="A11" s="7" t="s">
        <v>18</v>
      </c>
      <c r="B11" s="8" t="s">
        <v>19</v>
      </c>
      <c r="C11" s="5" t="s">
        <v>207</v>
      </c>
      <c r="D11" s="9" t="s">
        <v>205</v>
      </c>
      <c r="E11" s="6">
        <f t="shared" si="3"/>
        <v>0.7</v>
      </c>
      <c r="F11" s="6">
        <f t="shared" si="4"/>
        <v>0.35</v>
      </c>
      <c r="G11" s="79"/>
      <c r="H11" s="81"/>
      <c r="I11" s="46" t="s">
        <v>273</v>
      </c>
      <c r="J11" s="1">
        <f t="shared" si="0"/>
        <v>940</v>
      </c>
    </row>
    <row r="12" spans="1:11" ht="228.75" customHeight="1" thickBot="1" x14ac:dyDescent="0.3">
      <c r="A12" s="3">
        <v>3</v>
      </c>
      <c r="B12" s="4" t="s">
        <v>20</v>
      </c>
      <c r="C12" s="5" t="s">
        <v>204</v>
      </c>
      <c r="D12" s="9" t="s">
        <v>205</v>
      </c>
      <c r="E12" s="6">
        <f>+IF(D12="SI",0.3,IF(D12="PARCIALMENTE",0.18,IF(D12="NO",0.06)))</f>
        <v>0.3</v>
      </c>
      <c r="F12" s="6">
        <f>+IF(C12="Ex",IF(D12="SI",0.3,IF(D12="PARCIALMENTE",0.18,IF(D12="NO",0.06,""))),E12/COUNTIF($C$17:$C$18,"Ef"))</f>
        <v>0.3</v>
      </c>
      <c r="G12" s="6">
        <f>+F12</f>
        <v>0.3</v>
      </c>
      <c r="H12" s="79">
        <f>+G12+G13</f>
        <v>1</v>
      </c>
      <c r="I12" s="46" t="s">
        <v>300</v>
      </c>
      <c r="J12" s="1">
        <f t="shared" si="0"/>
        <v>896</v>
      </c>
      <c r="K12" s="52"/>
    </row>
    <row r="13" spans="1:11" ht="112.5" customHeight="1" thickBot="1" x14ac:dyDescent="0.3">
      <c r="A13" s="7" t="s">
        <v>21</v>
      </c>
      <c r="B13" s="8" t="s">
        <v>22</v>
      </c>
      <c r="C13" s="5" t="s">
        <v>207</v>
      </c>
      <c r="D13" s="9" t="s">
        <v>205</v>
      </c>
      <c r="E13" s="6">
        <f t="shared" ref="E13:E15" si="5">+IF(D13="si",0.7,IF(D13="parcialmente",0.42,IF(D13="no",0.14)))</f>
        <v>0.7</v>
      </c>
      <c r="F13" s="6">
        <f t="shared" ref="F13:F15" si="6">+IF(C13="Ex",0.3,E13/COUNTIF($C$13:$C$15,"Ef"))</f>
        <v>0.23333333333333331</v>
      </c>
      <c r="G13" s="79">
        <f>+SUM(F13:F15)</f>
        <v>0.7</v>
      </c>
      <c r="H13" s="81"/>
      <c r="I13" s="50" t="s">
        <v>274</v>
      </c>
      <c r="J13" s="1">
        <f t="shared" si="0"/>
        <v>393</v>
      </c>
    </row>
    <row r="14" spans="1:11" ht="97.5" customHeight="1" thickBot="1" x14ac:dyDescent="0.3">
      <c r="A14" s="7" t="s">
        <v>23</v>
      </c>
      <c r="B14" s="8" t="s">
        <v>24</v>
      </c>
      <c r="C14" s="5" t="s">
        <v>207</v>
      </c>
      <c r="D14" s="9" t="s">
        <v>205</v>
      </c>
      <c r="E14" s="6">
        <f t="shared" si="5"/>
        <v>0.7</v>
      </c>
      <c r="F14" s="6">
        <f t="shared" si="6"/>
        <v>0.23333333333333331</v>
      </c>
      <c r="G14" s="79"/>
      <c r="H14" s="81"/>
      <c r="I14" s="35" t="s">
        <v>275</v>
      </c>
      <c r="J14" s="1">
        <f t="shared" si="0"/>
        <v>374</v>
      </c>
    </row>
    <row r="15" spans="1:11" ht="100.5" customHeight="1" thickBot="1" x14ac:dyDescent="0.3">
      <c r="A15" s="7" t="s">
        <v>25</v>
      </c>
      <c r="B15" s="8" t="s">
        <v>26</v>
      </c>
      <c r="C15" s="5" t="s">
        <v>207</v>
      </c>
      <c r="D15" s="9" t="s">
        <v>205</v>
      </c>
      <c r="E15" s="6">
        <f t="shared" si="5"/>
        <v>0.7</v>
      </c>
      <c r="F15" s="6">
        <f t="shared" si="6"/>
        <v>0.23333333333333331</v>
      </c>
      <c r="G15" s="79"/>
      <c r="H15" s="81"/>
      <c r="I15" s="35" t="s">
        <v>276</v>
      </c>
      <c r="J15" s="1">
        <f t="shared" si="0"/>
        <v>436</v>
      </c>
    </row>
    <row r="16" spans="1:11" ht="275.25" customHeight="1" thickBot="1" x14ac:dyDescent="0.3">
      <c r="A16" s="3">
        <v>4</v>
      </c>
      <c r="B16" s="4" t="s">
        <v>27</v>
      </c>
      <c r="C16" s="5" t="s">
        <v>204</v>
      </c>
      <c r="D16" s="9" t="s">
        <v>205</v>
      </c>
      <c r="E16" s="6">
        <f>+IF(D16="SI",0.3,IF(D16="PARCIALMENTE",0.18,IF(D16="NO",0.06)))</f>
        <v>0.3</v>
      </c>
      <c r="F16" s="6">
        <f>+IF(C16="Ex",IF(D16="SI",0.3,IF(D16="PARCIALMENTE",0.18,IF(D16="NO",0.06,""))),E16/COUNTIF($C$17:$C$18,"Ef"))</f>
        <v>0.3</v>
      </c>
      <c r="G16" s="6">
        <f>+F16</f>
        <v>0.3</v>
      </c>
      <c r="H16" s="79">
        <f>+G16+G17</f>
        <v>1</v>
      </c>
      <c r="I16" s="35" t="s">
        <v>277</v>
      </c>
      <c r="J16" s="1">
        <f t="shared" si="0"/>
        <v>1179</v>
      </c>
    </row>
    <row r="17" spans="1:10" ht="75.75" customHeight="1" thickBot="1" x14ac:dyDescent="0.3">
      <c r="A17" s="7" t="s">
        <v>28</v>
      </c>
      <c r="B17" s="8" t="s">
        <v>29</v>
      </c>
      <c r="C17" s="5" t="s">
        <v>207</v>
      </c>
      <c r="D17" s="9" t="s">
        <v>205</v>
      </c>
      <c r="E17" s="6">
        <f t="shared" ref="E17:E18" si="7">+IF(D17="si",0.7,IF(D17="parcialmente",0.42,IF(D17="no",0.14)))</f>
        <v>0.7</v>
      </c>
      <c r="F17" s="6">
        <f t="shared" ref="F17:F18" si="8">+IF(C17="Ex",0.3,E17/COUNTIF($C$17:$C$18,"Ef"))</f>
        <v>0.35</v>
      </c>
      <c r="G17" s="79">
        <f>+SUM(F17:F18)</f>
        <v>0.7</v>
      </c>
      <c r="H17" s="81"/>
      <c r="I17" s="46" t="s">
        <v>213</v>
      </c>
      <c r="J17" s="1">
        <f t="shared" si="0"/>
        <v>294</v>
      </c>
    </row>
    <row r="18" spans="1:10" ht="105" customHeight="1" thickBot="1" x14ac:dyDescent="0.3">
      <c r="A18" s="7" t="s">
        <v>30</v>
      </c>
      <c r="B18" s="8" t="s">
        <v>31</v>
      </c>
      <c r="C18" s="5" t="s">
        <v>207</v>
      </c>
      <c r="D18" s="9" t="s">
        <v>205</v>
      </c>
      <c r="E18" s="6">
        <f t="shared" si="7"/>
        <v>0.7</v>
      </c>
      <c r="F18" s="6">
        <f t="shared" si="8"/>
        <v>0.35</v>
      </c>
      <c r="G18" s="79"/>
      <c r="H18" s="81"/>
      <c r="I18" s="46" t="s">
        <v>214</v>
      </c>
      <c r="J18" s="1">
        <f t="shared" si="0"/>
        <v>473</v>
      </c>
    </row>
    <row r="19" spans="1:10" ht="207.75" customHeight="1" thickBot="1" x14ac:dyDescent="0.3">
      <c r="A19" s="3">
        <v>5</v>
      </c>
      <c r="B19" s="4" t="s">
        <v>32</v>
      </c>
      <c r="C19" s="5" t="s">
        <v>204</v>
      </c>
      <c r="D19" s="9" t="s">
        <v>205</v>
      </c>
      <c r="E19" s="6">
        <f>+IF(D19="SI",0.3,IF(D19="PARCIALMENTE",0.18,IF(D19="NO",0.06)))</f>
        <v>0.3</v>
      </c>
      <c r="F19" s="6">
        <f>+IF(C19="Ex",IF(D19="SI",0.3,IF(D19="PARCIALMENTE",0.18,IF(D19="NO",0.06,""))),E19/COUNTIF($C$17:$C$18,"Ef"))</f>
        <v>0.3</v>
      </c>
      <c r="G19" s="10">
        <f>+F19</f>
        <v>0.3</v>
      </c>
      <c r="H19" s="79">
        <f>+G19+G20</f>
        <v>1</v>
      </c>
      <c r="I19" s="46" t="s">
        <v>278</v>
      </c>
      <c r="J19" s="11">
        <f t="shared" si="0"/>
        <v>804</v>
      </c>
    </row>
    <row r="20" spans="1:10" ht="69.75" customHeight="1" thickBot="1" x14ac:dyDescent="0.3">
      <c r="A20" s="7" t="s">
        <v>33</v>
      </c>
      <c r="B20" s="8" t="s">
        <v>34</v>
      </c>
      <c r="C20" s="5" t="s">
        <v>207</v>
      </c>
      <c r="D20" s="9" t="s">
        <v>205</v>
      </c>
      <c r="E20" s="6">
        <f t="shared" ref="E20:E21" si="9">+IF(D20="si",0.7,IF(D20="parcialmente",0.42,IF(D20="no",0.14)))</f>
        <v>0.7</v>
      </c>
      <c r="F20" s="6">
        <f>+IF(C20="Ex",0.3,E20/COUNTIF($C$20:$C$21,"Ef"))</f>
        <v>0.35</v>
      </c>
      <c r="G20" s="79">
        <f>+SUM(F20:F21)</f>
        <v>0.7</v>
      </c>
      <c r="H20" s="81"/>
      <c r="I20" s="40" t="s">
        <v>215</v>
      </c>
      <c r="J20" s="11">
        <f t="shared" si="0"/>
        <v>196</v>
      </c>
    </row>
    <row r="21" spans="1:10" ht="86.25" customHeight="1" thickBot="1" x14ac:dyDescent="0.3">
      <c r="A21" s="7" t="s">
        <v>35</v>
      </c>
      <c r="B21" s="8" t="s">
        <v>36</v>
      </c>
      <c r="C21" s="5" t="s">
        <v>207</v>
      </c>
      <c r="D21" s="51" t="s">
        <v>205</v>
      </c>
      <c r="E21" s="6">
        <f t="shared" si="9"/>
        <v>0.7</v>
      </c>
      <c r="F21" s="6">
        <f t="shared" ref="F21" si="10">+IF(C21="Ex",0.3,E21/COUNTIF($C$20:$C$21,"Ef"))</f>
        <v>0.35</v>
      </c>
      <c r="G21" s="79"/>
      <c r="H21" s="81"/>
      <c r="I21" s="50" t="s">
        <v>304</v>
      </c>
      <c r="J21" s="12">
        <f t="shared" si="0"/>
        <v>373</v>
      </c>
    </row>
    <row r="22" spans="1:10" ht="129" customHeight="1" thickBot="1" x14ac:dyDescent="0.3">
      <c r="A22" s="3">
        <v>6</v>
      </c>
      <c r="B22" s="4" t="s">
        <v>37</v>
      </c>
      <c r="C22" s="5" t="s">
        <v>204</v>
      </c>
      <c r="D22" s="9" t="s">
        <v>205</v>
      </c>
      <c r="E22" s="6">
        <f>+IF(D22="SI",0.3,IF(D22="PARCIALMENTE",0.18,IF(D22="NO",0.06)))</f>
        <v>0.3</v>
      </c>
      <c r="F22" s="6">
        <f>+IF(C22="Ex",IF(D22="SI",0.3,IF(D22="PARCIALMENTE",0.18,IF(D22="NO",0.06,""))),E22/COUNTIF($C$17:$C$18,"Ef"))</f>
        <v>0.3</v>
      </c>
      <c r="G22" s="10">
        <f>+F22</f>
        <v>0.3</v>
      </c>
      <c r="H22" s="79">
        <f>+G22+G23</f>
        <v>0.85999999999999988</v>
      </c>
      <c r="I22" s="44" t="s">
        <v>279</v>
      </c>
      <c r="J22" s="12">
        <f t="shared" si="0"/>
        <v>556</v>
      </c>
    </row>
    <row r="23" spans="1:10" ht="67.5" customHeight="1" thickBot="1" x14ac:dyDescent="0.3">
      <c r="A23" s="7" t="s">
        <v>38</v>
      </c>
      <c r="B23" s="8" t="s">
        <v>39</v>
      </c>
      <c r="C23" s="5" t="s">
        <v>207</v>
      </c>
      <c r="D23" s="9" t="s">
        <v>205</v>
      </c>
      <c r="E23" s="6">
        <f t="shared" ref="E23:E24" si="11">+IF(D23="si",0.7,IF(D23="parcialmente",0.42,IF(D23="no",0.14)))</f>
        <v>0.7</v>
      </c>
      <c r="F23" s="6">
        <f>+IF(C23="Ex",0.3,E23/COUNTIF($C$23:$C$24,"Ef"))</f>
        <v>0.35</v>
      </c>
      <c r="G23" s="79">
        <f>+SUM(F23:F24)</f>
        <v>0.55999999999999994</v>
      </c>
      <c r="H23" s="80"/>
      <c r="I23" s="40" t="s">
        <v>219</v>
      </c>
      <c r="J23" s="12">
        <f t="shared" si="0"/>
        <v>197</v>
      </c>
    </row>
    <row r="24" spans="1:10" ht="116.25" customHeight="1" thickBot="1" x14ac:dyDescent="0.3">
      <c r="A24" s="7" t="s">
        <v>40</v>
      </c>
      <c r="B24" s="8" t="s">
        <v>41</v>
      </c>
      <c r="C24" s="5" t="s">
        <v>207</v>
      </c>
      <c r="D24" s="51" t="s">
        <v>208</v>
      </c>
      <c r="E24" s="6">
        <f t="shared" si="11"/>
        <v>0.42</v>
      </c>
      <c r="F24" s="6">
        <f t="shared" ref="F24" si="12">+IF(C24="Ex",0.3,E24/COUNTIF($C$23:$C$24,"Ef"))</f>
        <v>0.21</v>
      </c>
      <c r="G24" s="79"/>
      <c r="H24" s="80"/>
      <c r="I24" s="44" t="s">
        <v>216</v>
      </c>
      <c r="J24" s="12">
        <f t="shared" si="0"/>
        <v>491</v>
      </c>
    </row>
    <row r="25" spans="1:10" ht="254.25" customHeight="1" thickBot="1" x14ac:dyDescent="0.3">
      <c r="A25" s="3">
        <v>7</v>
      </c>
      <c r="B25" s="4" t="s">
        <v>42</v>
      </c>
      <c r="C25" s="5" t="s">
        <v>204</v>
      </c>
      <c r="D25" s="9" t="s">
        <v>205</v>
      </c>
      <c r="E25" s="6">
        <f>+IF(D25="SI",0.3,IF(D25="PARCIALMENTE",0.18,IF(D25="NO",0.06)))</f>
        <v>0.3</v>
      </c>
      <c r="F25" s="6">
        <f>+IF(C25="Ex",IF(D25="SI",0.3,IF(D25="PARCIALMENTE",0.18,IF(D25="NO",0.06,""))),E25/COUNTIF($C$17:$C$18,"Ef"))</f>
        <v>0.3</v>
      </c>
      <c r="G25" s="6">
        <f>+F25</f>
        <v>0.3</v>
      </c>
      <c r="H25" s="79">
        <f>+G25+G26</f>
        <v>0.85999999999999988</v>
      </c>
      <c r="I25" s="44" t="s">
        <v>281</v>
      </c>
      <c r="J25" s="12">
        <f t="shared" si="0"/>
        <v>1109</v>
      </c>
    </row>
    <row r="26" spans="1:10" ht="156.75" customHeight="1" thickBot="1" x14ac:dyDescent="0.3">
      <c r="A26" s="7" t="s">
        <v>43</v>
      </c>
      <c r="B26" s="8" t="s">
        <v>39</v>
      </c>
      <c r="C26" s="5" t="s">
        <v>207</v>
      </c>
      <c r="D26" s="9" t="s">
        <v>205</v>
      </c>
      <c r="E26" s="6">
        <f t="shared" ref="E26:E27" si="13">+IF(D26="si",0.7,IF(D26="parcialmente",0.42,IF(D26="no",0.14)))</f>
        <v>0.7</v>
      </c>
      <c r="F26" s="6">
        <f t="shared" ref="F26:F27" si="14">+IF(C26="Ex",0.3,E26/COUNTIF($C$26:$C$27,"Ef"))</f>
        <v>0.35</v>
      </c>
      <c r="G26" s="79">
        <f>+SUM(F26:F27)</f>
        <v>0.55999999999999994</v>
      </c>
      <c r="H26" s="81"/>
      <c r="I26" s="50" t="s">
        <v>282</v>
      </c>
      <c r="J26" s="12">
        <f t="shared" si="0"/>
        <v>581</v>
      </c>
    </row>
    <row r="27" spans="1:10" ht="97.5" customHeight="1" thickBot="1" x14ac:dyDescent="0.3">
      <c r="A27" s="7" t="s">
        <v>44</v>
      </c>
      <c r="B27" s="8" t="s">
        <v>45</v>
      </c>
      <c r="C27" s="5" t="s">
        <v>207</v>
      </c>
      <c r="D27" s="51" t="s">
        <v>208</v>
      </c>
      <c r="E27" s="6">
        <f t="shared" si="13"/>
        <v>0.42</v>
      </c>
      <c r="F27" s="6">
        <f t="shared" si="14"/>
        <v>0.21</v>
      </c>
      <c r="G27" s="79"/>
      <c r="H27" s="81"/>
      <c r="I27" s="56" t="s">
        <v>283</v>
      </c>
      <c r="J27" s="12">
        <f t="shared" si="0"/>
        <v>445</v>
      </c>
    </row>
    <row r="28" spans="1:10" ht="221.25" customHeight="1" thickBot="1" x14ac:dyDescent="0.3">
      <c r="A28" s="3">
        <v>8</v>
      </c>
      <c r="B28" s="4" t="s">
        <v>46</v>
      </c>
      <c r="C28" s="5" t="s">
        <v>204</v>
      </c>
      <c r="D28" s="9" t="s">
        <v>205</v>
      </c>
      <c r="E28" s="6">
        <f>+IF(D28="SI",0.3,IF(D28="PARCIALMENTE",0.18,IF(D28="NO",0.06)))</f>
        <v>0.3</v>
      </c>
      <c r="F28" s="6">
        <f>+IF(C28="Ex",IF(D28="SI",0.3,IF(D28="PARCIALMENTE",0.18,IF(D28="NO",0.06,""))),E28/COUNTIF($C$17:$C$18,"Ef"))</f>
        <v>0.3</v>
      </c>
      <c r="G28" s="6">
        <f>+F28</f>
        <v>0.3</v>
      </c>
      <c r="H28" s="79">
        <f>+G28+G29</f>
        <v>0.85999999999999988</v>
      </c>
      <c r="I28" s="46" t="s">
        <v>284</v>
      </c>
      <c r="J28" s="12">
        <f t="shared" si="0"/>
        <v>1081</v>
      </c>
    </row>
    <row r="29" spans="1:10" ht="96.75" customHeight="1" thickBot="1" x14ac:dyDescent="0.3">
      <c r="A29" s="7" t="s">
        <v>47</v>
      </c>
      <c r="B29" s="8" t="s">
        <v>48</v>
      </c>
      <c r="C29" s="5" t="s">
        <v>207</v>
      </c>
      <c r="D29" s="51" t="s">
        <v>205</v>
      </c>
      <c r="E29" s="6">
        <f t="shared" ref="E29:E30" si="15">+IF(D29="si",0.7,IF(D29="parcialmente",0.42,IF(D29="no",0.14)))</f>
        <v>0.7</v>
      </c>
      <c r="F29" s="6">
        <f t="shared" ref="F29:F30" si="16">+IF(C29="Ex",0.3,E29/COUNTIF($C$29:$C$30,"Ef"))</f>
        <v>0.35</v>
      </c>
      <c r="G29" s="79">
        <f>+SUM(F29:F30)</f>
        <v>0.55999999999999994</v>
      </c>
      <c r="H29" s="81"/>
      <c r="I29" s="56" t="s">
        <v>217</v>
      </c>
      <c r="J29" s="12">
        <f t="shared" si="0"/>
        <v>334</v>
      </c>
    </row>
    <row r="30" spans="1:10" ht="201.75" customHeight="1" thickBot="1" x14ac:dyDescent="0.3">
      <c r="A30" s="7" t="s">
        <v>49</v>
      </c>
      <c r="B30" s="8" t="s">
        <v>50</v>
      </c>
      <c r="C30" s="5" t="s">
        <v>207</v>
      </c>
      <c r="D30" s="51" t="s">
        <v>208</v>
      </c>
      <c r="E30" s="6">
        <f t="shared" si="15"/>
        <v>0.42</v>
      </c>
      <c r="F30" s="6">
        <f t="shared" si="16"/>
        <v>0.21</v>
      </c>
      <c r="G30" s="79"/>
      <c r="H30" s="81"/>
      <c r="I30" s="50" t="s">
        <v>280</v>
      </c>
      <c r="J30" s="12">
        <f t="shared" si="0"/>
        <v>927</v>
      </c>
    </row>
    <row r="31" spans="1:10" ht="231" customHeight="1" thickBot="1" x14ac:dyDescent="0.3">
      <c r="A31" s="3">
        <v>9</v>
      </c>
      <c r="B31" s="13" t="s">
        <v>51</v>
      </c>
      <c r="C31" s="14" t="s">
        <v>204</v>
      </c>
      <c r="D31" s="9" t="s">
        <v>205</v>
      </c>
      <c r="E31" s="6">
        <f>+IF(D31="SI",0.3,IF(D31="PARCIALMENTE",0.18,IF(D31="NO",0.06)))</f>
        <v>0.3</v>
      </c>
      <c r="F31" s="6">
        <f>+IF(C31="Ex",IF(D31="SI",0.3,IF(D31="PARCIALMENTE",0.18,IF(D31="NO",0.06,""))),E31/COUNTIF($C$17:$C$18,"Ef"))</f>
        <v>0.3</v>
      </c>
      <c r="G31" s="15">
        <f>+F31</f>
        <v>0.3</v>
      </c>
      <c r="H31" s="82">
        <f>+G31+G32</f>
        <v>0.85999999999999988</v>
      </c>
      <c r="I31" s="50" t="s">
        <v>305</v>
      </c>
      <c r="J31" s="12">
        <f t="shared" si="0"/>
        <v>875</v>
      </c>
    </row>
    <row r="32" spans="1:10" ht="69.75" customHeight="1" thickBot="1" x14ac:dyDescent="0.3">
      <c r="A32" s="7" t="s">
        <v>52</v>
      </c>
      <c r="B32" s="16" t="s">
        <v>53</v>
      </c>
      <c r="C32" s="14" t="s">
        <v>207</v>
      </c>
      <c r="D32" s="9" t="s">
        <v>205</v>
      </c>
      <c r="E32" s="6">
        <f t="shared" ref="E32:E33" si="17">+IF(D32="si",0.7,IF(D32="parcialmente",0.42,IF(D32="no",0.14)))</f>
        <v>0.7</v>
      </c>
      <c r="F32" s="6">
        <f t="shared" ref="F32:F33" si="18">+IF(C32="Ex",0.3,E32/COUNTIF($C$32:$C$33,"Ef"))</f>
        <v>0.35</v>
      </c>
      <c r="G32" s="82">
        <f>+SUM(F32:F33)</f>
        <v>0.55999999999999994</v>
      </c>
      <c r="H32" s="83"/>
      <c r="I32" s="40" t="s">
        <v>218</v>
      </c>
      <c r="J32" s="12">
        <f t="shared" si="0"/>
        <v>199</v>
      </c>
    </row>
    <row r="33" spans="1:10" ht="102" customHeight="1" thickBot="1" x14ac:dyDescent="0.3">
      <c r="A33" s="7" t="s">
        <v>54</v>
      </c>
      <c r="B33" s="8" t="s">
        <v>55</v>
      </c>
      <c r="C33" s="17" t="s">
        <v>207</v>
      </c>
      <c r="D33" s="51" t="s">
        <v>208</v>
      </c>
      <c r="E33" s="6">
        <f t="shared" si="17"/>
        <v>0.42</v>
      </c>
      <c r="F33" s="6">
        <f t="shared" si="18"/>
        <v>0.21</v>
      </c>
      <c r="G33" s="82"/>
      <c r="H33" s="83"/>
      <c r="I33" s="50" t="s">
        <v>306</v>
      </c>
      <c r="J33" s="12">
        <f t="shared" si="0"/>
        <v>456</v>
      </c>
    </row>
    <row r="34" spans="1:10" ht="179.25" customHeight="1" thickBot="1" x14ac:dyDescent="0.3">
      <c r="A34" s="3">
        <v>10</v>
      </c>
      <c r="B34" s="4" t="s">
        <v>20</v>
      </c>
      <c r="C34" s="5" t="s">
        <v>204</v>
      </c>
      <c r="D34" s="9" t="s">
        <v>205</v>
      </c>
      <c r="E34" s="6">
        <f>+IF(D34="SI",0.3,IF(D34="PARCIALMENTE",0.18,IF(D34="NO",0.06)))</f>
        <v>0.3</v>
      </c>
      <c r="F34" s="6">
        <f>+IF(C34="Ex",IF(D34="SI",0.3,IF(D34="PARCIALMENTE",0.18,IF(D34="NO",0.06,""))),E34/COUNTIF($C$17:$C$18,"Ef"))</f>
        <v>0.3</v>
      </c>
      <c r="G34" s="6">
        <f>+F34</f>
        <v>0.3</v>
      </c>
      <c r="H34" s="79">
        <f>+G34+G35</f>
        <v>1</v>
      </c>
      <c r="I34" s="50" t="s">
        <v>285</v>
      </c>
      <c r="J34" s="12">
        <f t="shared" si="0"/>
        <v>846</v>
      </c>
    </row>
    <row r="35" spans="1:10" ht="248.25" customHeight="1" thickBot="1" x14ac:dyDescent="0.3">
      <c r="A35" s="18" t="s">
        <v>56</v>
      </c>
      <c r="B35" s="8" t="s">
        <v>57</v>
      </c>
      <c r="C35" s="5" t="s">
        <v>207</v>
      </c>
      <c r="D35" s="9" t="s">
        <v>205</v>
      </c>
      <c r="E35" s="6">
        <f t="shared" ref="E35:E37" si="19">+IF(D35="si",0.7,IF(D35="parcialmente",0.42,IF(D35="no",0.14)))</f>
        <v>0.7</v>
      </c>
      <c r="F35" s="6">
        <f t="shared" ref="F35:F37" si="20">+IF(C35="Ex",0.3,E35/COUNTIF($C$35:$C$37,"Ef"))</f>
        <v>0.23333333333333331</v>
      </c>
      <c r="G35" s="79">
        <f>+SUM(F35:F37)</f>
        <v>0.7</v>
      </c>
      <c r="H35" s="81"/>
      <c r="I35" s="44" t="s">
        <v>221</v>
      </c>
      <c r="J35" s="12">
        <f t="shared" si="0"/>
        <v>1133</v>
      </c>
    </row>
    <row r="36" spans="1:10" ht="111" customHeight="1" thickBot="1" x14ac:dyDescent="0.3">
      <c r="A36" s="7" t="s">
        <v>58</v>
      </c>
      <c r="B36" s="8" t="s">
        <v>59</v>
      </c>
      <c r="C36" s="5" t="s">
        <v>207</v>
      </c>
      <c r="D36" s="9" t="s">
        <v>205</v>
      </c>
      <c r="E36" s="6">
        <f t="shared" si="19"/>
        <v>0.7</v>
      </c>
      <c r="F36" s="6">
        <f t="shared" si="20"/>
        <v>0.23333333333333331</v>
      </c>
      <c r="G36" s="79"/>
      <c r="H36" s="80"/>
      <c r="I36" s="39" t="s">
        <v>220</v>
      </c>
      <c r="J36" s="12">
        <f t="shared" si="0"/>
        <v>521</v>
      </c>
    </row>
    <row r="37" spans="1:10" ht="295.5" customHeight="1" thickBot="1" x14ac:dyDescent="0.3">
      <c r="A37" s="7" t="s">
        <v>60</v>
      </c>
      <c r="B37" s="8" t="s">
        <v>61</v>
      </c>
      <c r="C37" s="5" t="s">
        <v>207</v>
      </c>
      <c r="D37" s="9" t="s">
        <v>205</v>
      </c>
      <c r="E37" s="6">
        <f t="shared" si="19"/>
        <v>0.7</v>
      </c>
      <c r="F37" s="6">
        <f t="shared" si="20"/>
        <v>0.23333333333333331</v>
      </c>
      <c r="G37" s="79"/>
      <c r="H37" s="81"/>
      <c r="I37" s="46" t="s">
        <v>244</v>
      </c>
      <c r="J37" s="12">
        <f t="shared" si="0"/>
        <v>1234</v>
      </c>
    </row>
    <row r="38" spans="1:10" ht="15.75" thickBot="1" x14ac:dyDescent="0.3">
      <c r="A38" s="84" t="s">
        <v>62</v>
      </c>
      <c r="B38" s="85"/>
      <c r="C38" s="71" t="s">
        <v>0</v>
      </c>
      <c r="D38" s="71" t="s">
        <v>1</v>
      </c>
      <c r="E38" s="71" t="s">
        <v>2</v>
      </c>
      <c r="F38" s="74" t="s">
        <v>3</v>
      </c>
      <c r="G38" s="86" t="s">
        <v>4</v>
      </c>
      <c r="H38" s="73" t="s">
        <v>5</v>
      </c>
      <c r="I38" s="77" t="s">
        <v>6</v>
      </c>
    </row>
    <row r="39" spans="1:10" ht="15.75" thickBot="1" x14ac:dyDescent="0.3">
      <c r="A39" s="66"/>
      <c r="B39" s="67"/>
      <c r="C39" s="71"/>
      <c r="D39" s="71"/>
      <c r="E39" s="71"/>
      <c r="F39" s="75"/>
      <c r="G39" s="75"/>
      <c r="H39" s="73"/>
      <c r="I39" s="78"/>
    </row>
    <row r="40" spans="1:10" ht="15.75" thickBot="1" x14ac:dyDescent="0.3">
      <c r="A40" s="68"/>
      <c r="B40" s="69"/>
      <c r="C40" s="71"/>
      <c r="D40" s="71"/>
      <c r="E40" s="71"/>
      <c r="F40" s="76"/>
      <c r="G40" s="76"/>
      <c r="H40" s="73"/>
      <c r="I40" s="78"/>
    </row>
    <row r="41" spans="1:10" ht="113.25" customHeight="1" thickBot="1" x14ac:dyDescent="0.3">
      <c r="A41" s="57">
        <v>11</v>
      </c>
      <c r="B41" s="4" t="s">
        <v>63</v>
      </c>
      <c r="C41" s="17" t="s">
        <v>204</v>
      </c>
      <c r="D41" s="9" t="s">
        <v>205</v>
      </c>
      <c r="E41" s="53">
        <f>+IF(D41="SI",0.3,IF(D41="PARCIALMENTE",0.18,IF(D41="NO",0.06)))</f>
        <v>0.3</v>
      </c>
      <c r="F41" s="53">
        <f>+IF(C41="Ex",IF(D41="SI",0.3,IF(D41="PARCIALMENTE",0.18,IF(D41="NO",0.06,""))),E41/COUNTIF($C$17:$C$18,"Ef"))</f>
        <v>0.3</v>
      </c>
      <c r="G41" s="53">
        <f>+F41</f>
        <v>0.3</v>
      </c>
      <c r="H41" s="79">
        <f>+G41+G42</f>
        <v>1</v>
      </c>
      <c r="I41" s="42" t="s">
        <v>286</v>
      </c>
      <c r="J41" s="12">
        <f t="shared" ref="J41:J48" si="21">+LEN(I41)</f>
        <v>513</v>
      </c>
    </row>
    <row r="42" spans="1:10" ht="69.75" customHeight="1" thickBot="1" x14ac:dyDescent="0.3">
      <c r="A42" s="7" t="s">
        <v>64</v>
      </c>
      <c r="B42" s="8" t="s">
        <v>65</v>
      </c>
      <c r="C42" s="5" t="s">
        <v>207</v>
      </c>
      <c r="D42" s="9" t="s">
        <v>205</v>
      </c>
      <c r="E42" s="6">
        <f t="shared" ref="E42:E43" si="22">+IF(D42="si",0.7,IF(D42="parcialmente",0.42,IF(D42="no",0.14)))</f>
        <v>0.7</v>
      </c>
      <c r="F42" s="6">
        <f t="shared" ref="F42:F43" si="23">+IF(C42="Ex",0.3,E42/COUNTIF($C$42:$C$43,"Ef"))</f>
        <v>0.35</v>
      </c>
      <c r="G42" s="79">
        <f>+SUM(F42:F43)</f>
        <v>0.7</v>
      </c>
      <c r="H42" s="81"/>
      <c r="I42" s="43" t="s">
        <v>287</v>
      </c>
      <c r="J42" s="12">
        <f t="shared" si="21"/>
        <v>255</v>
      </c>
    </row>
    <row r="43" spans="1:10" ht="69.75" customHeight="1" thickBot="1" x14ac:dyDescent="0.3">
      <c r="A43" s="7" t="s">
        <v>66</v>
      </c>
      <c r="B43" s="8" t="s">
        <v>67</v>
      </c>
      <c r="C43" s="5" t="s">
        <v>207</v>
      </c>
      <c r="D43" s="9" t="s">
        <v>205</v>
      </c>
      <c r="E43" s="6">
        <f t="shared" si="22"/>
        <v>0.7</v>
      </c>
      <c r="F43" s="6">
        <f t="shared" si="23"/>
        <v>0.35</v>
      </c>
      <c r="G43" s="79"/>
      <c r="H43" s="81"/>
      <c r="I43" s="43" t="s">
        <v>288</v>
      </c>
      <c r="J43" s="12">
        <f t="shared" si="21"/>
        <v>282</v>
      </c>
    </row>
    <row r="44" spans="1:10" ht="293.25" customHeight="1" thickBot="1" x14ac:dyDescent="0.3">
      <c r="A44" s="3">
        <v>12</v>
      </c>
      <c r="B44" s="4" t="s">
        <v>68</v>
      </c>
      <c r="C44" s="5" t="s">
        <v>204</v>
      </c>
      <c r="D44" s="51" t="s">
        <v>208</v>
      </c>
      <c r="E44" s="6">
        <f>+IF(D44="SI",0.3,IF(D44="PARCIALMENTE",0.18,IF(D44="NO",0.06)))</f>
        <v>0.18</v>
      </c>
      <c r="F44" s="6">
        <f>+IF(C44="Ex",IF(D44="SI",0.3,IF(D44="PARCIALMENTE",0.18,IF(D44="NO",0.06,""))),E44/COUNTIF($C$17:$C$18,"Ef"))</f>
        <v>0.18</v>
      </c>
      <c r="G44" s="6">
        <f>+F44</f>
        <v>0.18</v>
      </c>
      <c r="H44" s="87">
        <f>+G44+G45</f>
        <v>0.87999999999999989</v>
      </c>
      <c r="I44" s="59" t="s">
        <v>307</v>
      </c>
      <c r="J44" s="12">
        <f t="shared" si="21"/>
        <v>1374</v>
      </c>
    </row>
    <row r="45" spans="1:10" ht="131.25" customHeight="1" thickBot="1" x14ac:dyDescent="0.3">
      <c r="A45" s="7" t="s">
        <v>69</v>
      </c>
      <c r="B45" s="8" t="s">
        <v>70</v>
      </c>
      <c r="C45" s="5" t="s">
        <v>207</v>
      </c>
      <c r="D45" s="9" t="s">
        <v>205</v>
      </c>
      <c r="E45" s="6">
        <f t="shared" ref="E45:E46" si="24">+IF(D45="si",0.7,IF(D45="parcialmente",0.42,IF(D45="no",0.14)))</f>
        <v>0.7</v>
      </c>
      <c r="F45" s="6">
        <f t="shared" ref="F45:F46" si="25">+IF(C45="Ex",0.3,E45/COUNTIF($C$44:$C$46,"Ef"))</f>
        <v>0.35</v>
      </c>
      <c r="G45" s="79">
        <f>+SUM(F45:F46)</f>
        <v>0.7</v>
      </c>
      <c r="H45" s="80"/>
      <c r="I45" s="34" t="s">
        <v>223</v>
      </c>
      <c r="J45" s="12">
        <f t="shared" si="21"/>
        <v>487</v>
      </c>
    </row>
    <row r="46" spans="1:10" ht="90" customHeight="1" thickBot="1" x14ac:dyDescent="0.3">
      <c r="A46" s="7" t="s">
        <v>71</v>
      </c>
      <c r="B46" s="8" t="s">
        <v>72</v>
      </c>
      <c r="C46" s="5" t="s">
        <v>207</v>
      </c>
      <c r="D46" s="9" t="s">
        <v>205</v>
      </c>
      <c r="E46" s="6">
        <f t="shared" si="24"/>
        <v>0.7</v>
      </c>
      <c r="F46" s="6">
        <f t="shared" si="25"/>
        <v>0.35</v>
      </c>
      <c r="G46" s="79"/>
      <c r="H46" s="80"/>
      <c r="I46" s="42" t="s">
        <v>224</v>
      </c>
      <c r="J46" s="12">
        <f t="shared" si="21"/>
        <v>362</v>
      </c>
    </row>
    <row r="47" spans="1:10" ht="77.25" customHeight="1" thickBot="1" x14ac:dyDescent="0.3">
      <c r="A47" s="3">
        <v>13</v>
      </c>
      <c r="B47" s="4" t="s">
        <v>73</v>
      </c>
      <c r="C47" s="5" t="s">
        <v>204</v>
      </c>
      <c r="D47" s="9" t="s">
        <v>205</v>
      </c>
      <c r="E47" s="6">
        <f>+IF(D47="SI",0.3,IF(D47="PARCIALMENTE",0.18,IF(D47="NO",0.06)))</f>
        <v>0.3</v>
      </c>
      <c r="F47" s="6">
        <f>+IF(C47="Ex",IF(D47="SI",0.3,IF(D47="PARCIALMENTE",0.18,IF(D47="NO",0.06,""))),E47/COUNTIF($C$17:$C$18,"Ef"))</f>
        <v>0.3</v>
      </c>
      <c r="G47" s="6">
        <f>+F47</f>
        <v>0.3</v>
      </c>
      <c r="H47" s="87">
        <f>+G47+G48</f>
        <v>1</v>
      </c>
      <c r="I47" s="41" t="s">
        <v>293</v>
      </c>
      <c r="J47" s="12">
        <f t="shared" si="21"/>
        <v>286</v>
      </c>
    </row>
    <row r="48" spans="1:10" ht="83.25" customHeight="1" thickBot="1" x14ac:dyDescent="0.3">
      <c r="A48" s="7" t="s">
        <v>74</v>
      </c>
      <c r="B48" s="8" t="s">
        <v>75</v>
      </c>
      <c r="C48" s="5" t="s">
        <v>207</v>
      </c>
      <c r="D48" s="9" t="s">
        <v>205</v>
      </c>
      <c r="E48" s="6">
        <f>+IF(D48="si",0.7,IF(D48="parcialmente",0.42,IF(D48="no",0.14)))</f>
        <v>0.7</v>
      </c>
      <c r="F48" s="6">
        <f>+IF(C48="Ex",0.3,E48/COUNTIF($C$47:$C$48,"Ef"))</f>
        <v>0.7</v>
      </c>
      <c r="G48" s="6">
        <f>+F48</f>
        <v>0.7</v>
      </c>
      <c r="H48" s="80"/>
      <c r="I48" s="43" t="s">
        <v>225</v>
      </c>
      <c r="J48" s="12">
        <f t="shared" si="21"/>
        <v>238</v>
      </c>
    </row>
    <row r="49" spans="1:11" ht="30.75" thickBot="1" x14ac:dyDescent="0.3">
      <c r="A49" s="88" t="s">
        <v>76</v>
      </c>
      <c r="B49" s="71"/>
      <c r="C49" s="19" t="s">
        <v>206</v>
      </c>
      <c r="D49" s="45" t="s">
        <v>1</v>
      </c>
      <c r="E49" s="19" t="s">
        <v>77</v>
      </c>
      <c r="F49" s="20" t="s">
        <v>3</v>
      </c>
      <c r="G49" s="20" t="s">
        <v>4</v>
      </c>
      <c r="H49" s="20" t="s">
        <v>5</v>
      </c>
      <c r="I49" s="36" t="s">
        <v>6</v>
      </c>
    </row>
    <row r="50" spans="1:11" ht="114" customHeight="1" thickBot="1" x14ac:dyDescent="0.3">
      <c r="A50" s="3">
        <v>14</v>
      </c>
      <c r="B50" s="4" t="s">
        <v>78</v>
      </c>
      <c r="C50" s="5" t="s">
        <v>204</v>
      </c>
      <c r="D50" s="9" t="s">
        <v>205</v>
      </c>
      <c r="E50" s="6">
        <f>+IF(D50="SI",0.3,IF(D50="PARCIALMENTE",0.18,IF(D50="NO",0.06)))</f>
        <v>0.3</v>
      </c>
      <c r="F50" s="6">
        <f>+IF(C50="Ex",IF(D50="SI",0.3,IF(D50="PARCIALMENTE",0.18,IF(D50="NO",0.06,""))),E50/COUNTIF($C$17:$C$18,"Ef"))</f>
        <v>0.3</v>
      </c>
      <c r="G50" s="6">
        <f>+F50</f>
        <v>0.3</v>
      </c>
      <c r="H50" s="87">
        <f>+G50+G51</f>
        <v>0.44</v>
      </c>
      <c r="I50" s="39" t="s">
        <v>226</v>
      </c>
      <c r="J50" s="12">
        <f>+LEN(I50)</f>
        <v>507</v>
      </c>
    </row>
    <row r="51" spans="1:11" ht="79.5" customHeight="1" thickBot="1" x14ac:dyDescent="0.3">
      <c r="A51" s="7" t="s">
        <v>79</v>
      </c>
      <c r="B51" s="8" t="s">
        <v>80</v>
      </c>
      <c r="C51" s="5" t="s">
        <v>207</v>
      </c>
      <c r="D51" s="9" t="s">
        <v>209</v>
      </c>
      <c r="E51" s="6">
        <f>+IF(D51="si",0.7,IF(D51="parcialmente",0.42,IF(D51="no",0.14)))</f>
        <v>0.14000000000000001</v>
      </c>
      <c r="F51" s="6">
        <f>+IF(C51="Ex",0.3,E51/COUNTIF($C$50:$C$51,"Ef"))</f>
        <v>0.14000000000000001</v>
      </c>
      <c r="G51" s="6">
        <f>+F51</f>
        <v>0.14000000000000001</v>
      </c>
      <c r="H51" s="80"/>
      <c r="I51" s="43" t="s">
        <v>227</v>
      </c>
      <c r="J51" s="12">
        <f>+LEN(I51)</f>
        <v>329</v>
      </c>
    </row>
    <row r="52" spans="1:11" ht="112.5" customHeight="1" thickBot="1" x14ac:dyDescent="0.3">
      <c r="A52" s="3">
        <v>15</v>
      </c>
      <c r="B52" s="4" t="s">
        <v>81</v>
      </c>
      <c r="C52" s="5" t="s">
        <v>204</v>
      </c>
      <c r="D52" s="9" t="s">
        <v>205</v>
      </c>
      <c r="E52" s="6">
        <f>+IF(D52="SI",0.3,IF(D52="PARCIALMENTE",0.18,IF(D52="NO",0.06)))</f>
        <v>0.3</v>
      </c>
      <c r="F52" s="6">
        <f>+IF(C52="Ex",IF(D52="SI",0.3,IF(D52="PARCIALMENTE",0.18,IF(D52="NO",0.06,""))),E52/COUNTIF($C$17:$C$18,"Ef"))</f>
        <v>0.3</v>
      </c>
      <c r="G52" s="6">
        <f>+F52</f>
        <v>0.3</v>
      </c>
      <c r="H52" s="87">
        <f>+G52+G53</f>
        <v>1</v>
      </c>
      <c r="I52" s="34" t="s">
        <v>228</v>
      </c>
      <c r="J52" s="12">
        <f>+LEN(I52)</f>
        <v>374</v>
      </c>
    </row>
    <row r="53" spans="1:11" ht="67.5" customHeight="1" thickBot="1" x14ac:dyDescent="0.3">
      <c r="A53" s="7" t="s">
        <v>82</v>
      </c>
      <c r="B53" s="8" t="s">
        <v>83</v>
      </c>
      <c r="C53" s="5" t="s">
        <v>207</v>
      </c>
      <c r="D53" s="9" t="s">
        <v>205</v>
      </c>
      <c r="E53" s="6">
        <f>+IF(D53="si",0.7,IF(D53="parcialmente",0.42,IF(D53="no",0.14)))</f>
        <v>0.7</v>
      </c>
      <c r="F53" s="6">
        <f>+IF(C53="Ex",0.3,E53/COUNTIF($C$52:$C$53,"Ef"))</f>
        <v>0.7</v>
      </c>
      <c r="G53" s="6">
        <f>+F53</f>
        <v>0.7</v>
      </c>
      <c r="H53" s="80"/>
      <c r="I53" s="43" t="s">
        <v>229</v>
      </c>
      <c r="J53" s="12">
        <f>+LEN(I53)</f>
        <v>239</v>
      </c>
    </row>
    <row r="54" spans="1:11" ht="30.75" thickBot="1" x14ac:dyDescent="0.3">
      <c r="A54" s="88" t="s">
        <v>84</v>
      </c>
      <c r="B54" s="71"/>
      <c r="C54" s="19" t="s">
        <v>206</v>
      </c>
      <c r="D54" s="54" t="s">
        <v>1</v>
      </c>
      <c r="E54" s="19" t="s">
        <v>77</v>
      </c>
      <c r="F54" s="20" t="s">
        <v>3</v>
      </c>
      <c r="G54" s="20" t="s">
        <v>4</v>
      </c>
      <c r="H54" s="20" t="s">
        <v>5</v>
      </c>
      <c r="I54" s="36" t="s">
        <v>6</v>
      </c>
    </row>
    <row r="55" spans="1:11" ht="98.25" customHeight="1" thickBot="1" x14ac:dyDescent="0.3">
      <c r="A55" s="3">
        <v>16</v>
      </c>
      <c r="B55" s="21" t="s">
        <v>85</v>
      </c>
      <c r="C55" s="5" t="s">
        <v>204</v>
      </c>
      <c r="D55" s="58" t="s">
        <v>208</v>
      </c>
      <c r="E55" s="6">
        <f>+IF(D55="SI",0.3,IF(D55="PARCIALMENTE",0.18,IF(D55="NO",0.06)))</f>
        <v>0.18</v>
      </c>
      <c r="F55" s="6">
        <f>+IF(C55="Ex",IF(D55="SI",0.3,IF(D55="PARCIALMENTE",0.18,IF(D55="NO",0.06,""))),E55/COUNTIF($C$17:$C$18,"Ef"))</f>
        <v>0.18</v>
      </c>
      <c r="G55" s="6">
        <f>+F55</f>
        <v>0.18</v>
      </c>
      <c r="H55" s="87">
        <f>+G55+G56</f>
        <v>0.46</v>
      </c>
      <c r="I55" s="42" t="s">
        <v>230</v>
      </c>
      <c r="J55" s="12">
        <f t="shared" ref="J55:J69" si="26">+LEN(I55)</f>
        <v>410</v>
      </c>
    </row>
    <row r="56" spans="1:11" ht="158.25" customHeight="1" thickBot="1" x14ac:dyDescent="0.3">
      <c r="A56" s="7" t="s">
        <v>86</v>
      </c>
      <c r="B56" s="22" t="s">
        <v>87</v>
      </c>
      <c r="C56" s="5" t="s">
        <v>207</v>
      </c>
      <c r="D56" s="58" t="s">
        <v>208</v>
      </c>
      <c r="E56" s="6">
        <f t="shared" ref="E56:E57" si="27">+IF(D56="si",0.7,IF(D56="parcialmente",0.42,IF(D56="no",0.14)))</f>
        <v>0.42</v>
      </c>
      <c r="F56" s="6">
        <f t="shared" ref="F56:F57" si="28">+IF(C56="Ex",0.3,E56/COUNTIF($C$55:$C$57,"Ef"))</f>
        <v>0.21</v>
      </c>
      <c r="G56" s="79">
        <f>+SUM(F56:F57)</f>
        <v>0.28000000000000003</v>
      </c>
      <c r="H56" s="80"/>
      <c r="I56" s="42" t="s">
        <v>231</v>
      </c>
      <c r="J56" s="12">
        <f t="shared" si="26"/>
        <v>752</v>
      </c>
    </row>
    <row r="57" spans="1:11" ht="69" customHeight="1" thickBot="1" x14ac:dyDescent="0.3">
      <c r="A57" s="7" t="s">
        <v>88</v>
      </c>
      <c r="B57" s="22" t="s">
        <v>89</v>
      </c>
      <c r="C57" s="5" t="s">
        <v>207</v>
      </c>
      <c r="D57" s="9" t="s">
        <v>209</v>
      </c>
      <c r="E57" s="6">
        <f t="shared" si="27"/>
        <v>0.14000000000000001</v>
      </c>
      <c r="F57" s="6">
        <f t="shared" si="28"/>
        <v>7.0000000000000007E-2</v>
      </c>
      <c r="G57" s="79"/>
      <c r="H57" s="80"/>
      <c r="I57" s="42" t="s">
        <v>232</v>
      </c>
      <c r="J57" s="12">
        <f t="shared" si="26"/>
        <v>265</v>
      </c>
    </row>
    <row r="58" spans="1:11" ht="113.25" customHeight="1" thickBot="1" x14ac:dyDescent="0.3">
      <c r="A58" s="3">
        <v>17</v>
      </c>
      <c r="B58" s="21" t="s">
        <v>90</v>
      </c>
      <c r="C58" s="5" t="s">
        <v>204</v>
      </c>
      <c r="D58" s="9" t="s">
        <v>205</v>
      </c>
      <c r="E58" s="6">
        <f>+IF(D58="SI",0.3,IF(D58="PARCIALMENTE",0.18,IF(D58="NO",0.06)))</f>
        <v>0.3</v>
      </c>
      <c r="F58" s="6">
        <f>+IF(C58="Ex",IF(D58="SI",0.3,IF(D58="PARCIALMENTE",0.18,IF(D58="NO",0.06,""))),E58/COUNTIF($C$17:$C$18,"Ef"))</f>
        <v>0.3</v>
      </c>
      <c r="G58" s="6">
        <f>+F58</f>
        <v>0.3</v>
      </c>
      <c r="H58" s="79">
        <f>+G58+G59</f>
        <v>1</v>
      </c>
      <c r="I58" s="39" t="s">
        <v>233</v>
      </c>
      <c r="J58" s="12">
        <f t="shared" si="26"/>
        <v>527</v>
      </c>
      <c r="K58" s="55"/>
    </row>
    <row r="59" spans="1:11" ht="204" customHeight="1" thickBot="1" x14ac:dyDescent="0.3">
      <c r="A59" s="7" t="s">
        <v>91</v>
      </c>
      <c r="B59" s="22" t="s">
        <v>92</v>
      </c>
      <c r="C59" s="5" t="s">
        <v>207</v>
      </c>
      <c r="D59" s="9" t="s">
        <v>205</v>
      </c>
      <c r="E59" s="6">
        <f t="shared" ref="E59:E60" si="29">+IF(D59="si",0.7,IF(D59="parcialmente",0.42,IF(D59="no",0.14)))</f>
        <v>0.7</v>
      </c>
      <c r="F59" s="6">
        <f t="shared" ref="F59:F60" si="30">+IF(C59="Ex",0.3,E59/COUNTIF($C$58:$C$60,"Ef"))</f>
        <v>0.35</v>
      </c>
      <c r="G59" s="79">
        <f>+SUM(F59:F60)</f>
        <v>0.7</v>
      </c>
      <c r="H59" s="81"/>
      <c r="I59" s="46" t="s">
        <v>296</v>
      </c>
      <c r="J59" s="12">
        <f t="shared" si="26"/>
        <v>911</v>
      </c>
    </row>
    <row r="60" spans="1:11" ht="85.5" customHeight="1" thickBot="1" x14ac:dyDescent="0.3">
      <c r="A60" s="7" t="s">
        <v>93</v>
      </c>
      <c r="B60" s="22" t="s">
        <v>94</v>
      </c>
      <c r="C60" s="5" t="s">
        <v>207</v>
      </c>
      <c r="D60" s="9" t="s">
        <v>205</v>
      </c>
      <c r="E60" s="6">
        <f t="shared" si="29"/>
        <v>0.7</v>
      </c>
      <c r="F60" s="6">
        <f t="shared" si="30"/>
        <v>0.35</v>
      </c>
      <c r="G60" s="79"/>
      <c r="H60" s="81"/>
      <c r="I60" s="59" t="s">
        <v>234</v>
      </c>
      <c r="J60" s="12">
        <f t="shared" si="26"/>
        <v>382</v>
      </c>
    </row>
    <row r="61" spans="1:11" ht="96.75" customHeight="1" thickBot="1" x14ac:dyDescent="0.3">
      <c r="A61" s="3">
        <v>18</v>
      </c>
      <c r="B61" s="21" t="s">
        <v>95</v>
      </c>
      <c r="C61" s="5" t="s">
        <v>204</v>
      </c>
      <c r="D61" s="9" t="s">
        <v>205</v>
      </c>
      <c r="E61" s="6">
        <f>+IF(D61="SI",0.3,IF(D61="PARCIALMENTE",0.18,IF(D61="NO",0.06)))</f>
        <v>0.3</v>
      </c>
      <c r="F61" s="6">
        <f>+IF(C61="Ex",IF(D61="SI",0.3,IF(D61="PARCIALMENTE",0.18,IF(D61="NO",0.06,""))),E61/COUNTIF($C$17:$C$18,"Ef"))</f>
        <v>0.3</v>
      </c>
      <c r="G61" s="6">
        <f>+F61</f>
        <v>0.3</v>
      </c>
      <c r="H61" s="79">
        <f>+G61+G62</f>
        <v>0.85999999999999988</v>
      </c>
      <c r="I61" s="43" t="s">
        <v>235</v>
      </c>
      <c r="J61" s="12">
        <f t="shared" si="26"/>
        <v>396</v>
      </c>
    </row>
    <row r="62" spans="1:11" ht="96.75" customHeight="1" thickBot="1" x14ac:dyDescent="0.3">
      <c r="A62" s="7" t="s">
        <v>96</v>
      </c>
      <c r="B62" s="22" t="s">
        <v>97</v>
      </c>
      <c r="C62" s="5" t="s">
        <v>207</v>
      </c>
      <c r="D62" s="51" t="s">
        <v>208</v>
      </c>
      <c r="E62" s="6">
        <f t="shared" ref="E62:E63" si="31">+IF(D62="si",0.7,IF(D62="parcialmente",0.42,IF(D62="no",0.14)))</f>
        <v>0.42</v>
      </c>
      <c r="F62" s="6">
        <f t="shared" ref="F62:F63" si="32">+IF(C62="Ex",0.3,E62/COUNTIF($C$61:$C$63,"Ef"))</f>
        <v>0.21</v>
      </c>
      <c r="G62" s="79">
        <f>+SUM(F62:F63)</f>
        <v>0.55999999999999994</v>
      </c>
      <c r="H62" s="81"/>
      <c r="I62" s="42" t="s">
        <v>236</v>
      </c>
      <c r="J62" s="12">
        <f t="shared" si="26"/>
        <v>432</v>
      </c>
    </row>
    <row r="63" spans="1:11" ht="52.5" customHeight="1" thickBot="1" x14ac:dyDescent="0.3">
      <c r="A63" s="7" t="s">
        <v>98</v>
      </c>
      <c r="B63" s="22" t="s">
        <v>99</v>
      </c>
      <c r="C63" s="5" t="s">
        <v>207</v>
      </c>
      <c r="D63" s="9" t="s">
        <v>205</v>
      </c>
      <c r="E63" s="6">
        <f t="shared" si="31"/>
        <v>0.7</v>
      </c>
      <c r="F63" s="6">
        <f t="shared" si="32"/>
        <v>0.35</v>
      </c>
      <c r="G63" s="79"/>
      <c r="H63" s="80"/>
      <c r="I63" s="42" t="s">
        <v>237</v>
      </c>
      <c r="J63" s="12">
        <f t="shared" si="26"/>
        <v>217</v>
      </c>
    </row>
    <row r="64" spans="1:11" ht="110.25" customHeight="1" thickBot="1" x14ac:dyDescent="0.3">
      <c r="A64" s="3">
        <v>19</v>
      </c>
      <c r="B64" s="21" t="s">
        <v>100</v>
      </c>
      <c r="C64" s="5" t="s">
        <v>204</v>
      </c>
      <c r="D64" s="9" t="s">
        <v>205</v>
      </c>
      <c r="E64" s="6">
        <f>+IF(D64="SI",0.3,IF(D64="PARCIALMENTE",0.18,IF(D64="NO",0.06)))</f>
        <v>0.3</v>
      </c>
      <c r="F64" s="6">
        <f>+IF(C64="Ex",IF(D64="SI",0.3,IF(D64="PARCIALMENTE",0.18,IF(D64="NO",0.06,""))),E64/COUNTIF($C$17:$C$18,"Ef"))</f>
        <v>0.3</v>
      </c>
      <c r="G64" s="6">
        <f>+F64</f>
        <v>0.3</v>
      </c>
      <c r="H64" s="87">
        <f>+G64+G65</f>
        <v>1</v>
      </c>
      <c r="I64" s="42" t="s">
        <v>238</v>
      </c>
      <c r="J64" s="12">
        <f t="shared" si="26"/>
        <v>515</v>
      </c>
    </row>
    <row r="65" spans="1:10" ht="65.25" customHeight="1" thickBot="1" x14ac:dyDescent="0.3">
      <c r="A65" s="7" t="s">
        <v>101</v>
      </c>
      <c r="B65" s="22" t="s">
        <v>102</v>
      </c>
      <c r="C65" s="5" t="s">
        <v>207</v>
      </c>
      <c r="D65" s="9" t="s">
        <v>205</v>
      </c>
      <c r="E65" s="6">
        <f t="shared" ref="E65:E66" si="33">+IF(D65="si",0.7,IF(D65="parcialmente",0.42,IF(D65="no",0.14)))</f>
        <v>0.7</v>
      </c>
      <c r="F65" s="6">
        <f t="shared" ref="F65:F66" si="34">+IF(C65="Ex",0.3,E65/COUNTIF($C$64:$C$66,"Ef"))</f>
        <v>0.35</v>
      </c>
      <c r="G65" s="79">
        <f>+SUM(F65:F66)</f>
        <v>0.7</v>
      </c>
      <c r="H65" s="80"/>
      <c r="I65" s="42" t="s">
        <v>239</v>
      </c>
      <c r="J65" s="12">
        <f t="shared" si="26"/>
        <v>185</v>
      </c>
    </row>
    <row r="66" spans="1:10" ht="84" customHeight="1" thickBot="1" x14ac:dyDescent="0.3">
      <c r="A66" s="7" t="s">
        <v>103</v>
      </c>
      <c r="B66" s="22" t="s">
        <v>104</v>
      </c>
      <c r="C66" s="24" t="s">
        <v>207</v>
      </c>
      <c r="D66" s="9" t="s">
        <v>205</v>
      </c>
      <c r="E66" s="10">
        <f t="shared" si="33"/>
        <v>0.7</v>
      </c>
      <c r="F66" s="6">
        <f t="shared" si="34"/>
        <v>0.35</v>
      </c>
      <c r="G66" s="79"/>
      <c r="H66" s="80"/>
      <c r="I66" s="42" t="s">
        <v>240</v>
      </c>
      <c r="J66" s="12">
        <f t="shared" si="26"/>
        <v>264</v>
      </c>
    </row>
    <row r="67" spans="1:10" ht="96" customHeight="1" thickBot="1" x14ac:dyDescent="0.3">
      <c r="A67" s="3">
        <v>20</v>
      </c>
      <c r="B67" s="21" t="s">
        <v>105</v>
      </c>
      <c r="C67" s="5" t="s">
        <v>204</v>
      </c>
      <c r="D67" s="51" t="s">
        <v>208</v>
      </c>
      <c r="E67" s="6">
        <f>+IF(D67="SI",0.3,IF(D67="PARCIALMENTE",0.18,IF(D67="NO",0.06)))</f>
        <v>0.18</v>
      </c>
      <c r="F67" s="6">
        <f>+IF(C67="Ex",IF(D67="SI",0.3,IF(D67="PARCIALMENTE",0.18,IF(D67="NO",0.06,""))),E67/COUNTIF($C$17:$C$18,"Ef"))</f>
        <v>0.18</v>
      </c>
      <c r="G67" s="6">
        <f>+F67</f>
        <v>0.18</v>
      </c>
      <c r="H67" s="87">
        <f>+G67+G68</f>
        <v>0.74</v>
      </c>
      <c r="I67" s="42" t="s">
        <v>241</v>
      </c>
      <c r="J67" s="12">
        <f t="shared" si="26"/>
        <v>431</v>
      </c>
    </row>
    <row r="68" spans="1:10" ht="67.5" customHeight="1" thickBot="1" x14ac:dyDescent="0.3">
      <c r="A68" s="7" t="s">
        <v>106</v>
      </c>
      <c r="B68" s="22" t="s">
        <v>107</v>
      </c>
      <c r="C68" s="5" t="s">
        <v>207</v>
      </c>
      <c r="D68" s="51" t="s">
        <v>208</v>
      </c>
      <c r="E68" s="6">
        <f t="shared" ref="E68:E69" si="35">+IF(D68="si",0.7,IF(D68="parcialmente",0.42,IF(D68="no",0.14)))</f>
        <v>0.42</v>
      </c>
      <c r="F68" s="6">
        <f t="shared" ref="F68:F69" si="36">+IF(C68="Ex",0.3,E68/COUNTIF($C$67:$C$69,"Ef"))</f>
        <v>0.21</v>
      </c>
      <c r="G68" s="79">
        <f>+SUM(F68:F69)</f>
        <v>0.55999999999999994</v>
      </c>
      <c r="H68" s="80"/>
      <c r="I68" s="42" t="s">
        <v>242</v>
      </c>
      <c r="J68" s="12">
        <f t="shared" si="26"/>
        <v>291</v>
      </c>
    </row>
    <row r="69" spans="1:10" ht="159.75" customHeight="1" thickBot="1" x14ac:dyDescent="0.3">
      <c r="A69" s="7" t="s">
        <v>108</v>
      </c>
      <c r="B69" s="25" t="s">
        <v>109</v>
      </c>
      <c r="C69" s="5" t="s">
        <v>207</v>
      </c>
      <c r="D69" s="9" t="s">
        <v>205</v>
      </c>
      <c r="E69" s="6">
        <f t="shared" si="35"/>
        <v>0.7</v>
      </c>
      <c r="F69" s="6">
        <f t="shared" si="36"/>
        <v>0.35</v>
      </c>
      <c r="G69" s="79"/>
      <c r="H69" s="81"/>
      <c r="I69" s="34" t="s">
        <v>243</v>
      </c>
      <c r="J69" s="12">
        <f t="shared" si="26"/>
        <v>624</v>
      </c>
    </row>
    <row r="70" spans="1:10" ht="30.75" thickBot="1" x14ac:dyDescent="0.3">
      <c r="A70" s="88" t="s">
        <v>110</v>
      </c>
      <c r="B70" s="71"/>
      <c r="C70" s="19" t="s">
        <v>206</v>
      </c>
      <c r="D70" s="54" t="s">
        <v>1</v>
      </c>
      <c r="E70" s="19" t="s">
        <v>77</v>
      </c>
      <c r="F70" s="20" t="s">
        <v>3</v>
      </c>
      <c r="G70" s="20" t="s">
        <v>4</v>
      </c>
      <c r="H70" s="20" t="s">
        <v>5</v>
      </c>
      <c r="I70" s="36" t="s">
        <v>6</v>
      </c>
    </row>
    <row r="71" spans="1:10" ht="115.5" customHeight="1" thickBot="1" x14ac:dyDescent="0.3">
      <c r="A71" s="3">
        <v>21</v>
      </c>
      <c r="B71" s="4" t="s">
        <v>111</v>
      </c>
      <c r="C71" s="5" t="s">
        <v>204</v>
      </c>
      <c r="D71" s="9" t="s">
        <v>205</v>
      </c>
      <c r="E71" s="6">
        <f>+IF(D71="SI",0.3,IF(D71="PARCIALMENTE",0.18,IF(D71="NO",0.06)))</f>
        <v>0.3</v>
      </c>
      <c r="F71" s="6">
        <f>+IF(C71="Ex",IF(D71="SI",0.3,IF(D71="PARCIALMENTE",0.18,IF(D71="NO",0.06,""))),E71/COUNTIF($C$17:$C$18,"Ef"))</f>
        <v>0.3</v>
      </c>
      <c r="G71" s="6">
        <f>+F71</f>
        <v>0.3</v>
      </c>
      <c r="H71" s="79">
        <f>+G71+G72</f>
        <v>1</v>
      </c>
      <c r="I71" s="59" t="s">
        <v>289</v>
      </c>
      <c r="J71" s="12">
        <f t="shared" ref="J71:J73" si="37">+LEN(I71)</f>
        <v>480</v>
      </c>
    </row>
    <row r="72" spans="1:10" ht="112.5" customHeight="1" thickBot="1" x14ac:dyDescent="0.3">
      <c r="A72" s="7" t="s">
        <v>112</v>
      </c>
      <c r="B72" s="8" t="s">
        <v>113</v>
      </c>
      <c r="C72" s="5" t="s">
        <v>207</v>
      </c>
      <c r="D72" s="9" t="s">
        <v>205</v>
      </c>
      <c r="E72" s="6">
        <f t="shared" ref="E72:E73" si="38">+IF(D72="si",0.7,IF(D72="parcialmente",0.42,IF(D72="no",0.14)))</f>
        <v>0.7</v>
      </c>
      <c r="F72" s="6">
        <f t="shared" ref="F72:F73" si="39">+IF(C72="Ex",0.3,E72/COUNTIF($C$71:$C$73,"Ef"))</f>
        <v>0.35</v>
      </c>
      <c r="G72" s="79">
        <f>+SUM(F72:F73)</f>
        <v>0.7</v>
      </c>
      <c r="H72" s="80"/>
      <c r="I72" s="42" t="s">
        <v>290</v>
      </c>
      <c r="J72" s="12">
        <f t="shared" si="37"/>
        <v>412</v>
      </c>
    </row>
    <row r="73" spans="1:10" ht="101.25" customHeight="1" thickBot="1" x14ac:dyDescent="0.3">
      <c r="A73" s="7" t="s">
        <v>114</v>
      </c>
      <c r="B73" s="8" t="s">
        <v>115</v>
      </c>
      <c r="C73" s="5" t="s">
        <v>207</v>
      </c>
      <c r="D73" s="9" t="s">
        <v>205</v>
      </c>
      <c r="E73" s="6">
        <f t="shared" si="38"/>
        <v>0.7</v>
      </c>
      <c r="F73" s="6">
        <f t="shared" si="39"/>
        <v>0.35</v>
      </c>
      <c r="G73" s="79"/>
      <c r="H73" s="80"/>
      <c r="I73" s="41" t="s">
        <v>294</v>
      </c>
      <c r="J73" s="12">
        <f t="shared" si="37"/>
        <v>393</v>
      </c>
    </row>
    <row r="74" spans="1:10" ht="30.75" thickBot="1" x14ac:dyDescent="0.3">
      <c r="A74" s="88" t="s">
        <v>116</v>
      </c>
      <c r="B74" s="71"/>
      <c r="C74" s="19" t="s">
        <v>206</v>
      </c>
      <c r="D74" s="54" t="s">
        <v>1</v>
      </c>
      <c r="E74" s="19" t="s">
        <v>77</v>
      </c>
      <c r="F74" s="20" t="s">
        <v>3</v>
      </c>
      <c r="G74" s="20" t="s">
        <v>4</v>
      </c>
      <c r="H74" s="20" t="s">
        <v>5</v>
      </c>
      <c r="I74" s="36" t="s">
        <v>6</v>
      </c>
    </row>
    <row r="75" spans="1:10" ht="229.5" customHeight="1" thickBot="1" x14ac:dyDescent="0.3">
      <c r="A75" s="3">
        <v>22</v>
      </c>
      <c r="B75" s="4" t="s">
        <v>117</v>
      </c>
      <c r="C75" s="5" t="s">
        <v>204</v>
      </c>
      <c r="D75" s="51" t="s">
        <v>208</v>
      </c>
      <c r="E75" s="6">
        <f>+IF(D75="SI",0.3,IF(D75="PARCIALMENTE",0.18,IF(D75="NO",0.06)))</f>
        <v>0.18</v>
      </c>
      <c r="F75" s="6">
        <f>+IF(C75="Ex",IF(D75="SI",0.3,IF(D75="PARCIALMENTE",0.18,IF(D75="NO",0.06,""))),E75/COUNTIF($C$17:$C$18,"Ef"))</f>
        <v>0.18</v>
      </c>
      <c r="G75" s="15">
        <f>+F75</f>
        <v>0.18</v>
      </c>
      <c r="H75" s="89">
        <f>+G75+G76</f>
        <v>0.5066666666666666</v>
      </c>
      <c r="I75" s="34" t="s">
        <v>245</v>
      </c>
      <c r="J75" s="12">
        <f t="shared" ref="J75:J84" si="40">+LEN(I75)</f>
        <v>873</v>
      </c>
    </row>
    <row r="76" spans="1:10" ht="55.5" customHeight="1" thickBot="1" x14ac:dyDescent="0.3">
      <c r="A76" s="18" t="s">
        <v>118</v>
      </c>
      <c r="B76" s="8" t="s">
        <v>119</v>
      </c>
      <c r="C76" s="5" t="s">
        <v>207</v>
      </c>
      <c r="D76" s="9" t="s">
        <v>205</v>
      </c>
      <c r="E76" s="6">
        <f t="shared" ref="E76:E78" si="41">+IF(D76="si",0.7,IF(D76="parcialmente",0.42,IF(D76="no",0.14)))</f>
        <v>0.7</v>
      </c>
      <c r="F76" s="6">
        <f t="shared" ref="F76:F78" si="42">+IF(C76="Ex",0.3,E76/COUNTIF($C$75:$C$78,"Ef"))</f>
        <v>0.23333333333333331</v>
      </c>
      <c r="G76" s="82">
        <f>+SUM(F76:F78)</f>
        <v>0.32666666666666666</v>
      </c>
      <c r="H76" s="90"/>
      <c r="I76" s="42" t="s">
        <v>246</v>
      </c>
      <c r="J76" s="12">
        <f t="shared" si="40"/>
        <v>180</v>
      </c>
    </row>
    <row r="77" spans="1:10" ht="74.25" customHeight="1" thickBot="1" x14ac:dyDescent="0.3">
      <c r="A77" s="7" t="s">
        <v>120</v>
      </c>
      <c r="B77" s="8" t="s">
        <v>121</v>
      </c>
      <c r="C77" s="5" t="s">
        <v>207</v>
      </c>
      <c r="D77" s="9" t="s">
        <v>209</v>
      </c>
      <c r="E77" s="6">
        <f t="shared" si="41"/>
        <v>0.14000000000000001</v>
      </c>
      <c r="F77" s="6">
        <f t="shared" si="42"/>
        <v>4.6666666666666669E-2</v>
      </c>
      <c r="G77" s="82"/>
      <c r="H77" s="90"/>
      <c r="I77" s="41" t="s">
        <v>297</v>
      </c>
      <c r="J77" s="12">
        <f t="shared" si="40"/>
        <v>282</v>
      </c>
    </row>
    <row r="78" spans="1:10" ht="66.75" customHeight="1" thickBot="1" x14ac:dyDescent="0.3">
      <c r="A78" s="7" t="s">
        <v>122</v>
      </c>
      <c r="B78" s="8" t="s">
        <v>123</v>
      </c>
      <c r="C78" s="5" t="s">
        <v>207</v>
      </c>
      <c r="D78" s="9" t="s">
        <v>209</v>
      </c>
      <c r="E78" s="6">
        <f t="shared" si="41"/>
        <v>0.14000000000000001</v>
      </c>
      <c r="F78" s="6">
        <f t="shared" si="42"/>
        <v>4.6666666666666669E-2</v>
      </c>
      <c r="G78" s="82"/>
      <c r="H78" s="90"/>
      <c r="I78" s="42" t="s">
        <v>247</v>
      </c>
      <c r="J78" s="12">
        <f t="shared" si="40"/>
        <v>178</v>
      </c>
    </row>
    <row r="79" spans="1:10" ht="85.5" customHeight="1" thickBot="1" x14ac:dyDescent="0.3">
      <c r="A79" s="3">
        <v>23</v>
      </c>
      <c r="B79" s="61" t="s">
        <v>309</v>
      </c>
      <c r="C79" s="62" t="s">
        <v>204</v>
      </c>
      <c r="D79" s="23" t="s">
        <v>205</v>
      </c>
      <c r="E79" s="6">
        <f>+IF(D79="SI",0.3,IF(D79="PARCIALMENTE",0.18,IF(D79="NO",0.06)))</f>
        <v>0.3</v>
      </c>
      <c r="F79" s="6">
        <f>+IF(C79="Ex",IF(D79="SI",0.3,IF(D79="PARCIALMENTE",0.18,IF(D79="NO",0.06,""))),E79/COUNTIF($C$17:$C$18,"Ef"))</f>
        <v>0.3</v>
      </c>
      <c r="G79" s="6">
        <f>+F79</f>
        <v>0.3</v>
      </c>
      <c r="H79" s="87">
        <f>+G79+G80</f>
        <v>0.83199999999999985</v>
      </c>
      <c r="I79" s="63" t="s">
        <v>308</v>
      </c>
      <c r="J79" s="12">
        <f t="shared" si="40"/>
        <v>303</v>
      </c>
    </row>
    <row r="80" spans="1:10" ht="70.5" customHeight="1" thickBot="1" x14ac:dyDescent="0.3">
      <c r="A80" s="7" t="s">
        <v>124</v>
      </c>
      <c r="B80" s="60" t="s">
        <v>310</v>
      </c>
      <c r="C80" s="62" t="s">
        <v>207</v>
      </c>
      <c r="D80" s="23" t="s">
        <v>205</v>
      </c>
      <c r="E80" s="6">
        <f t="shared" ref="E80:E84" si="43">+IF(D80="si",0.7,IF(D80="parcialmente",0.42,IF(D80="no",0.14)))</f>
        <v>0.7</v>
      </c>
      <c r="F80" s="6">
        <f t="shared" ref="F80:F84" si="44">+IF(C80="Ex",0.3,E80/COUNTIF($C$79:$C$84,"Ef"))</f>
        <v>0.13999999999999999</v>
      </c>
      <c r="G80" s="79">
        <f>+SUM(F80:F84)</f>
        <v>0.53199999999999992</v>
      </c>
      <c r="H80" s="80"/>
      <c r="I80" s="42" t="s">
        <v>311</v>
      </c>
      <c r="J80" s="12">
        <f t="shared" si="40"/>
        <v>304</v>
      </c>
    </row>
    <row r="81" spans="1:10" ht="72.75" customHeight="1" thickBot="1" x14ac:dyDescent="0.3">
      <c r="A81" s="7" t="s">
        <v>125</v>
      </c>
      <c r="B81" s="8" t="s">
        <v>126</v>
      </c>
      <c r="C81" s="5" t="s">
        <v>207</v>
      </c>
      <c r="D81" s="51" t="s">
        <v>208</v>
      </c>
      <c r="E81" s="6">
        <f t="shared" si="43"/>
        <v>0.42</v>
      </c>
      <c r="F81" s="6">
        <f t="shared" si="44"/>
        <v>8.3999999999999991E-2</v>
      </c>
      <c r="G81" s="79"/>
      <c r="H81" s="80"/>
      <c r="I81" s="34" t="s">
        <v>312</v>
      </c>
      <c r="J81" s="12">
        <f t="shared" si="40"/>
        <v>289</v>
      </c>
    </row>
    <row r="82" spans="1:10" ht="108" customHeight="1" thickBot="1" x14ac:dyDescent="0.3">
      <c r="A82" s="7" t="s">
        <v>127</v>
      </c>
      <c r="B82" s="8" t="s">
        <v>128</v>
      </c>
      <c r="C82" s="5" t="s">
        <v>207</v>
      </c>
      <c r="D82" s="51" t="s">
        <v>208</v>
      </c>
      <c r="E82" s="6">
        <f t="shared" si="43"/>
        <v>0.42</v>
      </c>
      <c r="F82" s="6">
        <f t="shared" si="44"/>
        <v>8.3999999999999991E-2</v>
      </c>
      <c r="G82" s="79"/>
      <c r="H82" s="80"/>
      <c r="I82" s="42" t="s">
        <v>291</v>
      </c>
      <c r="J82" s="12">
        <f t="shared" si="40"/>
        <v>452</v>
      </c>
    </row>
    <row r="83" spans="1:10" ht="71.25" customHeight="1" thickBot="1" x14ac:dyDescent="0.3">
      <c r="A83" s="7" t="s">
        <v>129</v>
      </c>
      <c r="B83" s="8" t="s">
        <v>130</v>
      </c>
      <c r="C83" s="5" t="s">
        <v>207</v>
      </c>
      <c r="D83" s="51" t="s">
        <v>208</v>
      </c>
      <c r="E83" s="6">
        <f t="shared" si="43"/>
        <v>0.42</v>
      </c>
      <c r="F83" s="6">
        <f t="shared" si="44"/>
        <v>8.3999999999999991E-2</v>
      </c>
      <c r="G83" s="79"/>
      <c r="H83" s="80"/>
      <c r="I83" s="34" t="s">
        <v>292</v>
      </c>
      <c r="J83" s="12">
        <f t="shared" si="40"/>
        <v>273</v>
      </c>
    </row>
    <row r="84" spans="1:10" ht="114.75" customHeight="1" thickBot="1" x14ac:dyDescent="0.3">
      <c r="A84" s="7" t="s">
        <v>131</v>
      </c>
      <c r="B84" s="8" t="s">
        <v>132</v>
      </c>
      <c r="C84" s="5" t="s">
        <v>207</v>
      </c>
      <c r="D84" s="9" t="s">
        <v>205</v>
      </c>
      <c r="E84" s="6">
        <f t="shared" si="43"/>
        <v>0.7</v>
      </c>
      <c r="F84" s="6">
        <f t="shared" si="44"/>
        <v>0.13999999999999999</v>
      </c>
      <c r="G84" s="79"/>
      <c r="H84" s="80"/>
      <c r="I84" s="41" t="s">
        <v>295</v>
      </c>
      <c r="J84" s="12">
        <f t="shared" si="40"/>
        <v>538</v>
      </c>
    </row>
    <row r="85" spans="1:10" ht="30.75" thickBot="1" x14ac:dyDescent="0.3">
      <c r="A85" s="88" t="s">
        <v>133</v>
      </c>
      <c r="B85" s="71"/>
      <c r="C85" s="19" t="s">
        <v>206</v>
      </c>
      <c r="D85" s="54" t="s">
        <v>1</v>
      </c>
      <c r="E85" s="19" t="s">
        <v>77</v>
      </c>
      <c r="F85" s="20" t="s">
        <v>3</v>
      </c>
      <c r="G85" s="20" t="s">
        <v>4</v>
      </c>
      <c r="H85" s="20" t="s">
        <v>5</v>
      </c>
      <c r="I85" s="36" t="s">
        <v>6</v>
      </c>
    </row>
    <row r="86" spans="1:10" ht="275.25" customHeight="1" thickBot="1" x14ac:dyDescent="0.3">
      <c r="A86" s="3">
        <v>24</v>
      </c>
      <c r="B86" s="21" t="s">
        <v>134</v>
      </c>
      <c r="C86" s="5" t="s">
        <v>204</v>
      </c>
      <c r="D86" s="9" t="s">
        <v>205</v>
      </c>
      <c r="E86" s="6">
        <f>+IF(D86="SI",0.3,IF(D86="PARCIALMENTE",0.18,IF(D86="NO",0.06)))</f>
        <v>0.3</v>
      </c>
      <c r="F86" s="6">
        <f>+IF(C86="Ex",IF(D86="SI",0.3,IF(D86="PARCIALMENTE",0.18,IF(D86="NO",0.06,""))),E86/COUNTIF($C$17:$C$18,"Ef"))</f>
        <v>0.3</v>
      </c>
      <c r="G86" s="6">
        <f>+F86</f>
        <v>0.3</v>
      </c>
      <c r="H86" s="79">
        <f>+G86+G87</f>
        <v>0.79</v>
      </c>
      <c r="I86" s="34" t="s">
        <v>248</v>
      </c>
      <c r="J86" s="12">
        <f>+LEN(I86)</f>
        <v>1092</v>
      </c>
    </row>
    <row r="87" spans="1:10" ht="111" customHeight="1" thickBot="1" x14ac:dyDescent="0.3">
      <c r="A87" s="7" t="s">
        <v>135</v>
      </c>
      <c r="B87" s="22" t="s">
        <v>136</v>
      </c>
      <c r="C87" s="5" t="s">
        <v>207</v>
      </c>
      <c r="D87" s="9" t="s">
        <v>205</v>
      </c>
      <c r="E87" s="6">
        <f t="shared" ref="E87:E90" si="45">+IF(D87="si",0.7,IF(D87="parcialmente",0.42,IF(D87="no",0.14)))</f>
        <v>0.7</v>
      </c>
      <c r="F87" s="6">
        <f t="shared" ref="F87:F90" si="46">+IF(C87="Ex",0.3,E87/COUNTIF($C$86:$C$90,"Ef"))</f>
        <v>0.17499999999999999</v>
      </c>
      <c r="G87" s="79">
        <f>+SUM(F87:F90)</f>
        <v>0.49</v>
      </c>
      <c r="H87" s="81"/>
      <c r="I87" s="34" t="s">
        <v>313</v>
      </c>
      <c r="J87" s="12">
        <f>+LEN(I87)</f>
        <v>473</v>
      </c>
    </row>
    <row r="88" spans="1:10" ht="72.75" customHeight="1" thickBot="1" x14ac:dyDescent="0.3">
      <c r="A88" s="7" t="s">
        <v>137</v>
      </c>
      <c r="B88" s="22" t="s">
        <v>138</v>
      </c>
      <c r="C88" s="5" t="s">
        <v>207</v>
      </c>
      <c r="D88" s="9" t="s">
        <v>205</v>
      </c>
      <c r="E88" s="6">
        <f t="shared" si="45"/>
        <v>0.7</v>
      </c>
      <c r="F88" s="6">
        <f t="shared" si="46"/>
        <v>0.17499999999999999</v>
      </c>
      <c r="G88" s="79"/>
      <c r="H88" s="81"/>
      <c r="I88" s="42" t="s">
        <v>314</v>
      </c>
      <c r="J88" s="12">
        <f>+LEN(I88)</f>
        <v>273</v>
      </c>
    </row>
    <row r="89" spans="1:10" ht="99" customHeight="1" thickBot="1" x14ac:dyDescent="0.3">
      <c r="A89" s="7" t="s">
        <v>139</v>
      </c>
      <c r="B89" s="8" t="s">
        <v>140</v>
      </c>
      <c r="C89" s="5" t="s">
        <v>207</v>
      </c>
      <c r="D89" s="9" t="s">
        <v>209</v>
      </c>
      <c r="E89" s="6">
        <f t="shared" si="45"/>
        <v>0.14000000000000001</v>
      </c>
      <c r="F89" s="6">
        <f t="shared" si="46"/>
        <v>3.5000000000000003E-2</v>
      </c>
      <c r="G89" s="79"/>
      <c r="H89" s="81"/>
      <c r="I89" s="42" t="s">
        <v>298</v>
      </c>
      <c r="J89" s="12">
        <f>+LEN(I89)</f>
        <v>441</v>
      </c>
    </row>
    <row r="90" spans="1:10" ht="99.75" customHeight="1" thickBot="1" x14ac:dyDescent="0.3">
      <c r="A90" s="7" t="s">
        <v>141</v>
      </c>
      <c r="B90" s="22" t="s">
        <v>142</v>
      </c>
      <c r="C90" s="5" t="s">
        <v>207</v>
      </c>
      <c r="D90" s="51" t="s">
        <v>208</v>
      </c>
      <c r="E90" s="6">
        <f t="shared" si="45"/>
        <v>0.42</v>
      </c>
      <c r="F90" s="6">
        <f t="shared" si="46"/>
        <v>0.105</v>
      </c>
      <c r="G90" s="79"/>
      <c r="H90" s="81"/>
      <c r="I90" s="42" t="s">
        <v>202</v>
      </c>
      <c r="J90" s="12">
        <f>+LEN(I90)</f>
        <v>414</v>
      </c>
    </row>
    <row r="91" spans="1:10" ht="111.75" customHeight="1" thickBot="1" x14ac:dyDescent="0.3">
      <c r="A91" s="3">
        <v>25</v>
      </c>
      <c r="B91" s="4" t="s">
        <v>143</v>
      </c>
      <c r="C91" s="5" t="s">
        <v>204</v>
      </c>
      <c r="D91" s="9" t="s">
        <v>205</v>
      </c>
      <c r="E91" s="6">
        <f>+IF(D91="SI",0.3,IF(D91="PARCIALMENTE",0.18,IF(D91="NO",0.06)))</f>
        <v>0.3</v>
      </c>
      <c r="F91" s="6">
        <f>+IF(C91="Ex",IF(D91="SI",0.3,IF(D91="PARCIALMENTE",0.18,IF(D91="NO",0.06,""))),E91/COUNTIF($C$17:$C$18,"Ef"))</f>
        <v>0.3</v>
      </c>
      <c r="G91" s="6">
        <f>+F91</f>
        <v>0.3</v>
      </c>
      <c r="H91" s="79">
        <f>+G91+G92</f>
        <v>0.72</v>
      </c>
      <c r="I91" s="42" t="s">
        <v>203</v>
      </c>
    </row>
    <row r="92" spans="1:10" ht="204" customHeight="1" thickBot="1" x14ac:dyDescent="0.3">
      <c r="A92" s="7" t="s">
        <v>144</v>
      </c>
      <c r="B92" s="8" t="s">
        <v>145</v>
      </c>
      <c r="C92" s="5" t="s">
        <v>207</v>
      </c>
      <c r="D92" s="51" t="s">
        <v>208</v>
      </c>
      <c r="E92" s="6">
        <f>+IF(D92="si",0.7,IF(D92="parcialmente",0.42,IF(D92="no",0.14)))</f>
        <v>0.42</v>
      </c>
      <c r="F92" s="6">
        <f>+IF(C92="Ex",0.3,E92/COUNTIF($C$91:$C$92,"Ef"))</f>
        <v>0.42</v>
      </c>
      <c r="G92" s="6">
        <f>+F92</f>
        <v>0.42</v>
      </c>
      <c r="H92" s="81"/>
      <c r="I92" s="59" t="s">
        <v>315</v>
      </c>
      <c r="J92" s="12">
        <f>+LEN(I92)</f>
        <v>983</v>
      </c>
    </row>
    <row r="93" spans="1:10" ht="66.75" customHeight="1" thickBot="1" x14ac:dyDescent="0.3">
      <c r="A93" s="3">
        <v>26</v>
      </c>
      <c r="B93" s="4" t="s">
        <v>146</v>
      </c>
      <c r="C93" s="5" t="s">
        <v>204</v>
      </c>
      <c r="D93" s="9" t="s">
        <v>209</v>
      </c>
      <c r="E93" s="6">
        <f>+IF(D93="SI",0.3,IF(D93="PARCIALMENTE",0.18,IF(D93="NO",0.06)))</f>
        <v>0.06</v>
      </c>
      <c r="F93" s="6">
        <f>+IF(C93="Ex",IF(D93="SI",0.3,IF(D93="PARCIALMENTE",0.18,IF(D93="NO",0.06,""))),E93/COUNTIF($C$17:$C$18,"Ef"))</f>
        <v>0.06</v>
      </c>
      <c r="G93" s="6">
        <f>+F93</f>
        <v>0.06</v>
      </c>
      <c r="H93" s="87">
        <f>+G93+G94</f>
        <v>0.2</v>
      </c>
      <c r="I93" s="42" t="s">
        <v>249</v>
      </c>
      <c r="J93" s="12">
        <f>+LEN(I93)</f>
        <v>278</v>
      </c>
    </row>
    <row r="94" spans="1:10" ht="68.25" customHeight="1" thickBot="1" x14ac:dyDescent="0.3">
      <c r="A94" s="7" t="s">
        <v>147</v>
      </c>
      <c r="B94" s="8" t="s">
        <v>148</v>
      </c>
      <c r="C94" s="5" t="s">
        <v>207</v>
      </c>
      <c r="D94" s="9" t="s">
        <v>209</v>
      </c>
      <c r="E94" s="6">
        <f t="shared" ref="E94:E95" si="47">+IF(D94="si",0.7,IF(D94="parcialmente",0.42,IF(D94="no",0.14)))</f>
        <v>0.14000000000000001</v>
      </c>
      <c r="F94" s="6">
        <f t="shared" ref="F94:F95" si="48">+IF(C94="Ex",0.3,E94/COUNTIF($C$93:$C$95,"Ef"))</f>
        <v>7.0000000000000007E-2</v>
      </c>
      <c r="G94" s="79">
        <f>+SUM(F94:F95)</f>
        <v>0.14000000000000001</v>
      </c>
      <c r="H94" s="80"/>
      <c r="I94" s="42" t="s">
        <v>250</v>
      </c>
      <c r="J94" s="12">
        <f>+LEN(I94)</f>
        <v>119</v>
      </c>
    </row>
    <row r="95" spans="1:10" ht="69.75" customHeight="1" thickBot="1" x14ac:dyDescent="0.3">
      <c r="A95" s="7" t="s">
        <v>149</v>
      </c>
      <c r="B95" s="8" t="s">
        <v>150</v>
      </c>
      <c r="C95" s="5" t="s">
        <v>207</v>
      </c>
      <c r="D95" s="9" t="s">
        <v>209</v>
      </c>
      <c r="E95" s="6">
        <f t="shared" si="47"/>
        <v>0.14000000000000001</v>
      </c>
      <c r="F95" s="6">
        <f t="shared" si="48"/>
        <v>7.0000000000000007E-2</v>
      </c>
      <c r="G95" s="79"/>
      <c r="H95" s="80"/>
      <c r="I95" s="42" t="s">
        <v>250</v>
      </c>
      <c r="J95" s="12">
        <f>+LEN(I95)</f>
        <v>119</v>
      </c>
    </row>
    <row r="96" spans="1:10" ht="183" customHeight="1" thickBot="1" x14ac:dyDescent="0.3">
      <c r="A96" s="3">
        <v>27</v>
      </c>
      <c r="B96" s="21" t="s">
        <v>151</v>
      </c>
      <c r="C96" s="5" t="s">
        <v>204</v>
      </c>
      <c r="D96" s="51" t="s">
        <v>208</v>
      </c>
      <c r="E96" s="6">
        <f>+IF(D96="SI",0.3,IF(D96="PARCIALMENTE",0.18,IF(D96="NO",0.06)))</f>
        <v>0.18</v>
      </c>
      <c r="F96" s="6">
        <f>+IF(C96="Ex",IF(D96="SI",0.3,IF(D96="PARCIALMENTE",0.18,IF(D96="NO",0.06,""))),E96/COUNTIF($C$17:$C$18,"Ef"))</f>
        <v>0.18</v>
      </c>
      <c r="G96" s="6">
        <f>+F96</f>
        <v>0.18</v>
      </c>
      <c r="H96" s="79">
        <f>+G96+G97</f>
        <v>0.54400000000000004</v>
      </c>
      <c r="I96" s="34" t="s">
        <v>299</v>
      </c>
      <c r="J96" s="12">
        <f t="shared" ref="J96:J101" si="49">+LEN(I96)</f>
        <v>813</v>
      </c>
    </row>
    <row r="97" spans="1:11" ht="201" customHeight="1" thickBot="1" x14ac:dyDescent="0.3">
      <c r="A97" s="7" t="s">
        <v>152</v>
      </c>
      <c r="B97" s="22" t="s">
        <v>153</v>
      </c>
      <c r="C97" s="5" t="s">
        <v>207</v>
      </c>
      <c r="D97" s="51" t="s">
        <v>208</v>
      </c>
      <c r="E97" s="6">
        <f t="shared" ref="E97:E101" si="50">+IF(D97="si",0.7,IF(D97="parcialmente",0.42,IF(D97="no",0.14)))</f>
        <v>0.42</v>
      </c>
      <c r="F97" s="6">
        <f t="shared" ref="F97:F101" si="51">+IF(C97="Ex",0.3,E97/COUNTIF($C$96:$C$101,"Ef"))</f>
        <v>8.3999999999999991E-2</v>
      </c>
      <c r="G97" s="79">
        <f>+SUM(F97:F101)</f>
        <v>0.36399999999999999</v>
      </c>
      <c r="H97" s="80"/>
      <c r="I97" s="34" t="s">
        <v>251</v>
      </c>
      <c r="J97" s="12">
        <f t="shared" si="49"/>
        <v>829</v>
      </c>
    </row>
    <row r="98" spans="1:11" ht="189.75" customHeight="1" thickBot="1" x14ac:dyDescent="0.3">
      <c r="A98" s="7" t="s">
        <v>154</v>
      </c>
      <c r="B98" s="25" t="s">
        <v>316</v>
      </c>
      <c r="C98" s="5" t="s">
        <v>207</v>
      </c>
      <c r="D98" s="51" t="s">
        <v>208</v>
      </c>
      <c r="E98" s="6">
        <f t="shared" si="50"/>
        <v>0.42</v>
      </c>
      <c r="F98" s="6">
        <f t="shared" si="51"/>
        <v>8.3999999999999991E-2</v>
      </c>
      <c r="G98" s="79"/>
      <c r="H98" s="80"/>
      <c r="I98" s="59" t="s">
        <v>317</v>
      </c>
      <c r="J98" s="12">
        <f t="shared" si="49"/>
        <v>802</v>
      </c>
    </row>
    <row r="99" spans="1:11" ht="172.5" customHeight="1" thickBot="1" x14ac:dyDescent="0.3">
      <c r="A99" s="7" t="s">
        <v>155</v>
      </c>
      <c r="B99" s="22" t="s">
        <v>156</v>
      </c>
      <c r="C99" s="5" t="s">
        <v>207</v>
      </c>
      <c r="D99" s="51" t="s">
        <v>208</v>
      </c>
      <c r="E99" s="6">
        <f t="shared" si="50"/>
        <v>0.42</v>
      </c>
      <c r="F99" s="6">
        <f t="shared" si="51"/>
        <v>8.3999999999999991E-2</v>
      </c>
      <c r="G99" s="79"/>
      <c r="H99" s="80"/>
      <c r="I99" s="34" t="s">
        <v>252</v>
      </c>
      <c r="J99" s="12">
        <f t="shared" si="49"/>
        <v>700</v>
      </c>
    </row>
    <row r="100" spans="1:11" ht="160.5" customHeight="1" thickBot="1" x14ac:dyDescent="0.3">
      <c r="A100" s="7" t="s">
        <v>157</v>
      </c>
      <c r="B100" s="22" t="s">
        <v>158</v>
      </c>
      <c r="C100" s="5" t="s">
        <v>207</v>
      </c>
      <c r="D100" s="9" t="s">
        <v>209</v>
      </c>
      <c r="E100" s="6">
        <f t="shared" si="50"/>
        <v>0.14000000000000001</v>
      </c>
      <c r="F100" s="6">
        <f t="shared" si="51"/>
        <v>2.8000000000000004E-2</v>
      </c>
      <c r="G100" s="79"/>
      <c r="H100" s="80"/>
      <c r="I100" s="34" t="s">
        <v>253</v>
      </c>
      <c r="J100" s="12">
        <f t="shared" si="49"/>
        <v>647</v>
      </c>
    </row>
    <row r="101" spans="1:11" ht="120" customHeight="1" thickBot="1" x14ac:dyDescent="0.3">
      <c r="A101" s="7" t="s">
        <v>159</v>
      </c>
      <c r="B101" s="22" t="s">
        <v>160</v>
      </c>
      <c r="C101" s="5" t="s">
        <v>207</v>
      </c>
      <c r="D101" s="51" t="s">
        <v>208</v>
      </c>
      <c r="E101" s="6">
        <f t="shared" si="50"/>
        <v>0.42</v>
      </c>
      <c r="F101" s="6">
        <f t="shared" si="51"/>
        <v>8.3999999999999991E-2</v>
      </c>
      <c r="G101" s="79"/>
      <c r="H101" s="80"/>
      <c r="I101" s="34" t="s">
        <v>254</v>
      </c>
      <c r="J101" s="12">
        <f t="shared" si="49"/>
        <v>480</v>
      </c>
    </row>
    <row r="102" spans="1:11" ht="30.75" thickBot="1" x14ac:dyDescent="0.3">
      <c r="A102" s="91" t="s">
        <v>161</v>
      </c>
      <c r="B102" s="73"/>
      <c r="C102" s="19" t="s">
        <v>206</v>
      </c>
      <c r="D102" s="54" t="s">
        <v>1</v>
      </c>
      <c r="E102" s="19" t="s">
        <v>77</v>
      </c>
      <c r="F102" s="20" t="s">
        <v>3</v>
      </c>
      <c r="G102" s="20" t="s">
        <v>4</v>
      </c>
      <c r="H102" s="20" t="s">
        <v>5</v>
      </c>
      <c r="I102" s="36" t="s">
        <v>6</v>
      </c>
      <c r="J102" s="12"/>
    </row>
    <row r="103" spans="1:11" ht="247.5" customHeight="1" thickBot="1" x14ac:dyDescent="0.3">
      <c r="A103" s="3">
        <v>28</v>
      </c>
      <c r="B103" s="21" t="s">
        <v>162</v>
      </c>
      <c r="C103" s="5" t="s">
        <v>204</v>
      </c>
      <c r="D103" s="23" t="s">
        <v>205</v>
      </c>
      <c r="E103" s="6">
        <f>+IF(D103="SI",0.3,IF(D103="PARCIALMENTE",0.18,IF(D103="NO",0.06)))</f>
        <v>0.3</v>
      </c>
      <c r="F103" s="6">
        <f>+IF(C103="Ex",IF(D103="SI",0.3,IF(D103="PARCIALMENTE",0.18,IF(D103="NO",0.06,""))),E103/COUNTIF($C$17:$C$18,"Ef"))</f>
        <v>0.3</v>
      </c>
      <c r="G103" s="6">
        <f>+F103</f>
        <v>0.3</v>
      </c>
      <c r="H103" s="92">
        <f>+G103+G104</f>
        <v>0.85999999999999988</v>
      </c>
      <c r="I103" s="50" t="s">
        <v>267</v>
      </c>
      <c r="J103" s="12">
        <f>+LEN(I103)</f>
        <v>1003</v>
      </c>
    </row>
    <row r="104" spans="1:11" ht="192.75" customHeight="1" thickBot="1" x14ac:dyDescent="0.3">
      <c r="A104" s="7" t="s">
        <v>163</v>
      </c>
      <c r="B104" s="22" t="s">
        <v>164</v>
      </c>
      <c r="C104" s="5" t="s">
        <v>207</v>
      </c>
      <c r="D104" s="23" t="s">
        <v>205</v>
      </c>
      <c r="E104" s="6">
        <f t="shared" ref="E104:E105" si="52">+IF(D104="si",0.7,IF(D104="parcialmente",0.42,IF(D104="no",0.14)))</f>
        <v>0.7</v>
      </c>
      <c r="F104" s="6">
        <f t="shared" ref="F104:F105" si="53">+IF(C104="Ex",0.3,E104/COUNTIF($C$103:$C$105,"Ef"))</f>
        <v>0.35</v>
      </c>
      <c r="G104" s="92">
        <f>+SUM(F104:F105)</f>
        <v>0.55999999999999994</v>
      </c>
      <c r="H104" s="93"/>
      <c r="I104" s="50" t="s">
        <v>265</v>
      </c>
      <c r="J104" s="12">
        <f>+LEN(I104)</f>
        <v>887</v>
      </c>
    </row>
    <row r="105" spans="1:11" ht="120" customHeight="1" thickBot="1" x14ac:dyDescent="0.3">
      <c r="A105" s="7" t="s">
        <v>165</v>
      </c>
      <c r="B105" s="22" t="s">
        <v>166</v>
      </c>
      <c r="C105" s="5" t="s">
        <v>207</v>
      </c>
      <c r="D105" s="58" t="s">
        <v>208</v>
      </c>
      <c r="E105" s="6">
        <f t="shared" si="52"/>
        <v>0.42</v>
      </c>
      <c r="F105" s="6">
        <f t="shared" si="53"/>
        <v>0.21</v>
      </c>
      <c r="G105" s="94"/>
      <c r="H105" s="94"/>
      <c r="I105" s="60" t="s">
        <v>266</v>
      </c>
      <c r="J105" s="12">
        <f>+LEN(I105)</f>
        <v>547</v>
      </c>
    </row>
    <row r="106" spans="1:11" ht="30.75" thickBot="1" x14ac:dyDescent="0.3">
      <c r="A106" s="91" t="s">
        <v>167</v>
      </c>
      <c r="B106" s="73"/>
      <c r="C106" s="19" t="s">
        <v>206</v>
      </c>
      <c r="D106" s="45" t="s">
        <v>1</v>
      </c>
      <c r="E106" s="19" t="s">
        <v>77</v>
      </c>
      <c r="F106" s="20" t="s">
        <v>3</v>
      </c>
      <c r="G106" s="20" t="s">
        <v>4</v>
      </c>
      <c r="H106" s="20" t="s">
        <v>5</v>
      </c>
      <c r="I106" s="36" t="s">
        <v>6</v>
      </c>
    </row>
    <row r="107" spans="1:11" ht="80.25" customHeight="1" thickBot="1" x14ac:dyDescent="0.3">
      <c r="A107" s="3">
        <v>29</v>
      </c>
      <c r="B107" s="21" t="s">
        <v>168</v>
      </c>
      <c r="C107" s="5" t="s">
        <v>204</v>
      </c>
      <c r="D107" s="9" t="s">
        <v>205</v>
      </c>
      <c r="E107" s="6">
        <f>+IF(D107="SI",0.3,IF(D107="PARCIALMENTE",0.18,IF(D107="NO",0.06)))</f>
        <v>0.3</v>
      </c>
      <c r="F107" s="6">
        <f>+IF(C107="Ex",IF(D107="SI",0.3,IF(D107="PARCIALMENTE",0.18,IF(D107="NO",0.06,""))),E107/COUNTIF($C$17:$C$18,"Ef"))</f>
        <v>0.3</v>
      </c>
      <c r="G107" s="6">
        <f>+F107</f>
        <v>0.3</v>
      </c>
      <c r="H107" s="87">
        <f>+G107+G108</f>
        <v>1</v>
      </c>
      <c r="I107" s="41" t="s">
        <v>255</v>
      </c>
      <c r="J107" s="12">
        <f t="shared" ref="J107:J118" si="54">+LEN(I107)</f>
        <v>345</v>
      </c>
    </row>
    <row r="108" spans="1:11" ht="56.25" customHeight="1" thickBot="1" x14ac:dyDescent="0.3">
      <c r="A108" s="7" t="s">
        <v>169</v>
      </c>
      <c r="B108" s="22" t="s">
        <v>170</v>
      </c>
      <c r="C108" s="5" t="s">
        <v>207</v>
      </c>
      <c r="D108" s="9" t="s">
        <v>205</v>
      </c>
      <c r="E108" s="6">
        <f>+IF(D108="si",0.7,IF(D108="parcialmente",0.42,IF(D108="no",0.14)))</f>
        <v>0.7</v>
      </c>
      <c r="F108" s="6">
        <f>+IF(C108="Ex",0.3,E108/COUNTIF($C$107:$C$108,"Ef"))</f>
        <v>0.7</v>
      </c>
      <c r="G108" s="6">
        <f>+F108</f>
        <v>0.7</v>
      </c>
      <c r="H108" s="80"/>
      <c r="I108" s="41" t="s">
        <v>256</v>
      </c>
      <c r="J108" s="12">
        <f t="shared" si="54"/>
        <v>236</v>
      </c>
    </row>
    <row r="109" spans="1:11" ht="86.25" customHeight="1" thickBot="1" x14ac:dyDescent="0.3">
      <c r="A109" s="3">
        <v>30</v>
      </c>
      <c r="B109" s="21" t="s">
        <v>171</v>
      </c>
      <c r="C109" s="5" t="s">
        <v>204</v>
      </c>
      <c r="D109" s="9" t="s">
        <v>205</v>
      </c>
      <c r="E109" s="6">
        <f>+IF(D109="SI",0.3,IF(D109="PARCIALMENTE",0.18,IF(D109="NO",0.06)))</f>
        <v>0.3</v>
      </c>
      <c r="F109" s="6">
        <f>+IF(C109="Ex",IF(D109="SI",0.3,IF(D109="PARCIALMENTE",0.18,IF(D109="NO",0.06,""))),E109/COUNTIF($C$17:$C$18,"Ef"))</f>
        <v>0.3</v>
      </c>
      <c r="G109" s="6">
        <f>+F109</f>
        <v>0.3</v>
      </c>
      <c r="H109" s="87">
        <f>+G109+G110</f>
        <v>0.72</v>
      </c>
      <c r="I109" s="41" t="s">
        <v>257</v>
      </c>
      <c r="J109" s="12">
        <f t="shared" si="54"/>
        <v>210</v>
      </c>
    </row>
    <row r="110" spans="1:11" ht="114" customHeight="1" thickBot="1" x14ac:dyDescent="0.3">
      <c r="A110" s="26" t="s">
        <v>172</v>
      </c>
      <c r="B110" s="8" t="s">
        <v>173</v>
      </c>
      <c r="C110" s="17" t="s">
        <v>207</v>
      </c>
      <c r="D110" s="58" t="s">
        <v>209</v>
      </c>
      <c r="E110" s="6">
        <f t="shared" ref="E110:E113" si="55">+IF(D110="si",0.7,IF(D110="parcialmente",0.42,IF(D110="no",0.14)))</f>
        <v>0.14000000000000001</v>
      </c>
      <c r="F110" s="6">
        <f t="shared" ref="F110:F113" si="56">+IF(C110="Ex",0.3,E110/COUNTIF($C$109:$C$113,"Ef"))</f>
        <v>3.5000000000000003E-2</v>
      </c>
      <c r="G110" s="79">
        <f>+SUM(F110:F113)</f>
        <v>0.42</v>
      </c>
      <c r="H110" s="80"/>
      <c r="I110" s="41" t="s">
        <v>302</v>
      </c>
      <c r="J110" s="12">
        <f t="shared" si="54"/>
        <v>512</v>
      </c>
      <c r="K110" s="48"/>
    </row>
    <row r="111" spans="1:11" ht="63" customHeight="1" thickBot="1" x14ac:dyDescent="0.3">
      <c r="A111" s="7" t="s">
        <v>174</v>
      </c>
      <c r="B111" s="22" t="s">
        <v>175</v>
      </c>
      <c r="C111" s="5" t="s">
        <v>207</v>
      </c>
      <c r="D111" s="9" t="s">
        <v>205</v>
      </c>
      <c r="E111" s="6">
        <f t="shared" si="55"/>
        <v>0.7</v>
      </c>
      <c r="F111" s="6">
        <f t="shared" si="56"/>
        <v>0.17499999999999999</v>
      </c>
      <c r="G111" s="79"/>
      <c r="H111" s="80"/>
      <c r="I111" s="41" t="s">
        <v>258</v>
      </c>
      <c r="J111" s="12">
        <f t="shared" si="54"/>
        <v>235</v>
      </c>
    </row>
    <row r="112" spans="1:11" ht="74.25" customHeight="1" thickBot="1" x14ac:dyDescent="0.3">
      <c r="A112" s="7" t="s">
        <v>176</v>
      </c>
      <c r="B112" s="22" t="s">
        <v>177</v>
      </c>
      <c r="C112" s="5" t="s">
        <v>207</v>
      </c>
      <c r="D112" s="51" t="s">
        <v>208</v>
      </c>
      <c r="E112" s="6">
        <f t="shared" si="55"/>
        <v>0.42</v>
      </c>
      <c r="F112" s="6">
        <f t="shared" si="56"/>
        <v>0.105</v>
      </c>
      <c r="G112" s="79"/>
      <c r="H112" s="80"/>
      <c r="I112" s="41" t="s">
        <v>259</v>
      </c>
      <c r="J112" s="12">
        <f t="shared" si="54"/>
        <v>261</v>
      </c>
    </row>
    <row r="113" spans="1:10" ht="174" customHeight="1" thickBot="1" x14ac:dyDescent="0.3">
      <c r="A113" s="7" t="s">
        <v>178</v>
      </c>
      <c r="B113" s="22" t="s">
        <v>179</v>
      </c>
      <c r="C113" s="5" t="s">
        <v>207</v>
      </c>
      <c r="D113" s="51" t="s">
        <v>208</v>
      </c>
      <c r="E113" s="6">
        <f t="shared" si="55"/>
        <v>0.42</v>
      </c>
      <c r="F113" s="6">
        <f t="shared" si="56"/>
        <v>0.105</v>
      </c>
      <c r="G113" s="79"/>
      <c r="H113" s="80"/>
      <c r="I113" s="50" t="s">
        <v>301</v>
      </c>
      <c r="J113" s="12">
        <f t="shared" si="54"/>
        <v>757</v>
      </c>
    </row>
    <row r="114" spans="1:10" ht="145.5" customHeight="1" thickBot="1" x14ac:dyDescent="0.3">
      <c r="A114" s="3">
        <v>31</v>
      </c>
      <c r="B114" s="21" t="s">
        <v>180</v>
      </c>
      <c r="C114" s="5" t="s">
        <v>204</v>
      </c>
      <c r="D114" s="9" t="s">
        <v>205</v>
      </c>
      <c r="E114" s="6">
        <f>+IF(D114="SI",0.3,IF(D114="PARCIALMENTE",0.18,IF(D114="NO",0.06)))</f>
        <v>0.3</v>
      </c>
      <c r="F114" s="6">
        <f>+IF(C114="Ex",IF(D114="SI",0.3,IF(D114="PARCIALMENTE",0.18,IF(D114="NO",0.06,""))),E114/COUNTIF($C$17:$C$18,"Ef"))</f>
        <v>0.3</v>
      </c>
      <c r="G114" s="6">
        <f>+F114</f>
        <v>0.3</v>
      </c>
      <c r="H114" s="87">
        <f>+G114+G115</f>
        <v>0.72</v>
      </c>
      <c r="I114" s="50" t="s">
        <v>260</v>
      </c>
      <c r="J114" s="12">
        <f t="shared" si="54"/>
        <v>630</v>
      </c>
    </row>
    <row r="115" spans="1:10" ht="100.5" customHeight="1" thickBot="1" x14ac:dyDescent="0.3">
      <c r="A115" s="7" t="s">
        <v>181</v>
      </c>
      <c r="B115" s="22" t="s">
        <v>182</v>
      </c>
      <c r="C115" s="5" t="s">
        <v>207</v>
      </c>
      <c r="D115" s="51" t="s">
        <v>208</v>
      </c>
      <c r="E115" s="6">
        <f>+IF(D115="si",0.7,IF(D115="parcialmente",0.42,IF(D115="no",0.14)))</f>
        <v>0.42</v>
      </c>
      <c r="F115" s="6">
        <f>+IF(C115="Ex",0.3,E115/COUNTIF($C$114:$C$115,"Ef"))</f>
        <v>0.42</v>
      </c>
      <c r="G115" s="6">
        <f>+F115</f>
        <v>0.42</v>
      </c>
      <c r="H115" s="80"/>
      <c r="I115" s="41" t="s">
        <v>261</v>
      </c>
      <c r="J115" s="12">
        <f t="shared" si="54"/>
        <v>360</v>
      </c>
    </row>
    <row r="116" spans="1:10" ht="162" customHeight="1" thickBot="1" x14ac:dyDescent="0.3">
      <c r="A116" s="3">
        <v>32</v>
      </c>
      <c r="B116" s="21" t="s">
        <v>183</v>
      </c>
      <c r="C116" s="5" t="s">
        <v>204</v>
      </c>
      <c r="D116" s="9" t="s">
        <v>209</v>
      </c>
      <c r="E116" s="6">
        <f>+IF(D116="SI",0.3,IF(D116="PARCIALMENTE",0.18,IF(D116="NO",0.06)))</f>
        <v>0.06</v>
      </c>
      <c r="F116" s="6">
        <f>+IF(C116="Ex",IF(D116="SI",0.3,IF(D116="PARCIALMENTE",0.18,IF(D116="NO",0.06,""))),E116/COUNTIF($C$17:$C$18,"Ef"))</f>
        <v>0.06</v>
      </c>
      <c r="G116" s="6">
        <f>+F116</f>
        <v>0.06</v>
      </c>
      <c r="H116" s="92">
        <f>+G116+G117</f>
        <v>0.2</v>
      </c>
      <c r="I116" s="41" t="s">
        <v>262</v>
      </c>
      <c r="J116" s="12">
        <f t="shared" si="54"/>
        <v>718</v>
      </c>
    </row>
    <row r="117" spans="1:10" ht="99" customHeight="1" thickBot="1" x14ac:dyDescent="0.3">
      <c r="A117" s="7" t="s">
        <v>184</v>
      </c>
      <c r="B117" s="22" t="s">
        <v>185</v>
      </c>
      <c r="C117" s="5" t="s">
        <v>207</v>
      </c>
      <c r="D117" s="9" t="s">
        <v>209</v>
      </c>
      <c r="E117" s="6">
        <f t="shared" ref="E117:E118" si="57">+IF(D117="si",0.7,IF(D117="parcialmente",0.42,IF(D117="no",0.14)))</f>
        <v>0.14000000000000001</v>
      </c>
      <c r="F117" s="6">
        <f t="shared" ref="F117:F118" si="58">+IF(C117="Ex",0.3,E117/COUNTIF($C$116:$C$118,"Ef"))</f>
        <v>7.0000000000000007E-2</v>
      </c>
      <c r="G117" s="79">
        <f>+SUM(F117:F118)</f>
        <v>0.14000000000000001</v>
      </c>
      <c r="H117" s="93"/>
      <c r="I117" s="41" t="s">
        <v>263</v>
      </c>
      <c r="J117" s="12">
        <f t="shared" si="54"/>
        <v>369</v>
      </c>
    </row>
    <row r="118" spans="1:10" ht="74.25" customHeight="1" thickBot="1" x14ac:dyDescent="0.3">
      <c r="A118" s="7" t="s">
        <v>186</v>
      </c>
      <c r="B118" s="22" t="s">
        <v>187</v>
      </c>
      <c r="C118" s="5" t="s">
        <v>207</v>
      </c>
      <c r="D118" s="9" t="s">
        <v>209</v>
      </c>
      <c r="E118" s="6">
        <f t="shared" si="57"/>
        <v>0.14000000000000001</v>
      </c>
      <c r="F118" s="6">
        <f t="shared" si="58"/>
        <v>7.0000000000000007E-2</v>
      </c>
      <c r="G118" s="79"/>
      <c r="H118" s="94"/>
      <c r="I118" s="41" t="s">
        <v>264</v>
      </c>
      <c r="J118" s="12">
        <f t="shared" si="54"/>
        <v>252</v>
      </c>
    </row>
    <row r="119" spans="1:10" ht="15.75" thickBot="1" x14ac:dyDescent="0.3">
      <c r="G119" s="27" t="s">
        <v>188</v>
      </c>
      <c r="H119" s="5">
        <f>+SUM(H4:H118)</f>
        <v>25.912666666666659</v>
      </c>
    </row>
    <row r="120" spans="1:10" x14ac:dyDescent="0.25">
      <c r="H120" s="28"/>
    </row>
    <row r="121" spans="1:10" x14ac:dyDescent="0.25">
      <c r="A121" s="95" t="s">
        <v>189</v>
      </c>
      <c r="B121" s="95"/>
      <c r="C121" s="95"/>
      <c r="D121" s="95"/>
      <c r="E121" s="29">
        <f>+SUM(F4:F37)+SUM(F41:F48)+SUM(F50:F53)+SUM(F55:F69)+SUM(F71:F73)+SUM(F75:F84)+SUM(F86:F101)+SUM(F103:F105)+SUM(F107:F118)</f>
        <v>25.912666666666663</v>
      </c>
      <c r="F121" s="29"/>
      <c r="H121" s="28"/>
    </row>
    <row r="122" spans="1:10" x14ac:dyDescent="0.25">
      <c r="A122" s="95" t="s">
        <v>190</v>
      </c>
      <c r="B122" s="95"/>
      <c r="C122" s="95"/>
      <c r="D122" s="95"/>
      <c r="E122" s="30">
        <f>+E121/32</f>
        <v>0.80977083333333322</v>
      </c>
      <c r="F122" s="30"/>
    </row>
    <row r="123" spans="1:10" x14ac:dyDescent="0.25">
      <c r="A123" s="95" t="s">
        <v>191</v>
      </c>
      <c r="B123" s="95"/>
      <c r="C123" s="95"/>
      <c r="D123" s="95"/>
      <c r="E123" s="28">
        <f>+E122*5</f>
        <v>4.0488541666666658</v>
      </c>
      <c r="F123" s="28"/>
      <c r="H123" s="28"/>
    </row>
    <row r="125" spans="1:10" x14ac:dyDescent="0.25">
      <c r="B125" s="31" t="s">
        <v>192</v>
      </c>
      <c r="C125" s="96">
        <v>5</v>
      </c>
      <c r="D125" s="96"/>
    </row>
    <row r="126" spans="1:10" x14ac:dyDescent="0.25">
      <c r="B126" s="32" t="s">
        <v>193</v>
      </c>
      <c r="C126" s="97">
        <v>32</v>
      </c>
      <c r="D126" s="97"/>
    </row>
    <row r="127" spans="1:10" x14ac:dyDescent="0.25">
      <c r="B127" s="32" t="s">
        <v>194</v>
      </c>
      <c r="C127" s="98">
        <f>+E121</f>
        <v>25.912666666666663</v>
      </c>
      <c r="D127" s="98"/>
    </row>
    <row r="128" spans="1:10" x14ac:dyDescent="0.25">
      <c r="B128" s="32" t="s">
        <v>195</v>
      </c>
      <c r="C128" s="98">
        <f>+E123</f>
        <v>4.0488541666666658</v>
      </c>
      <c r="D128" s="98"/>
    </row>
    <row r="129" spans="2:4" x14ac:dyDescent="0.25">
      <c r="B129" s="103" t="s">
        <v>196</v>
      </c>
      <c r="C129" s="96" t="str">
        <f>IF(AND(C128&gt;=1,C128&lt;3),"DEFICIENTE",IF(AND(C128&gt;=3,C128&lt;4),"ADECUADO",IF(AND(C128&gt;=4,C128&lt;=5),"EFICIENTE")))</f>
        <v>EFICIENTE</v>
      </c>
      <c r="D129" s="96"/>
    </row>
  </sheetData>
  <autoFilter ref="A1:I119">
    <filterColumn colId="0" showButton="0"/>
  </autoFilter>
  <mergeCells count="89">
    <mergeCell ref="C125:D125"/>
    <mergeCell ref="C126:D126"/>
    <mergeCell ref="C127:D127"/>
    <mergeCell ref="C128:D128"/>
    <mergeCell ref="C129:D129"/>
    <mergeCell ref="A121:D121"/>
    <mergeCell ref="A122:D122"/>
    <mergeCell ref="A123:D123"/>
    <mergeCell ref="H107:H108"/>
    <mergeCell ref="H109:H113"/>
    <mergeCell ref="G110:G113"/>
    <mergeCell ref="H114:H115"/>
    <mergeCell ref="G117:G118"/>
    <mergeCell ref="H116:H118"/>
    <mergeCell ref="A74:B74"/>
    <mergeCell ref="H75:H78"/>
    <mergeCell ref="G76:G78"/>
    <mergeCell ref="A106:B106"/>
    <mergeCell ref="A85:B85"/>
    <mergeCell ref="H86:H90"/>
    <mergeCell ref="G87:G90"/>
    <mergeCell ref="H91:H92"/>
    <mergeCell ref="H93:H95"/>
    <mergeCell ref="G94:G95"/>
    <mergeCell ref="H96:H101"/>
    <mergeCell ref="G97:G101"/>
    <mergeCell ref="A102:B102"/>
    <mergeCell ref="H103:H105"/>
    <mergeCell ref="G104:G105"/>
    <mergeCell ref="H79:H84"/>
    <mergeCell ref="G80:G84"/>
    <mergeCell ref="H64:H66"/>
    <mergeCell ref="G65:G66"/>
    <mergeCell ref="H67:H69"/>
    <mergeCell ref="G68:G69"/>
    <mergeCell ref="H71:H73"/>
    <mergeCell ref="G72:G73"/>
    <mergeCell ref="A70:B70"/>
    <mergeCell ref="G56:G57"/>
    <mergeCell ref="H58:H60"/>
    <mergeCell ref="G59:G60"/>
    <mergeCell ref="H61:H63"/>
    <mergeCell ref="G62:G63"/>
    <mergeCell ref="H55:H57"/>
    <mergeCell ref="H47:H48"/>
    <mergeCell ref="A49:B49"/>
    <mergeCell ref="H50:H51"/>
    <mergeCell ref="H52:H53"/>
    <mergeCell ref="A54:B54"/>
    <mergeCell ref="I38:I40"/>
    <mergeCell ref="H41:H43"/>
    <mergeCell ref="G42:G43"/>
    <mergeCell ref="H44:H46"/>
    <mergeCell ref="G45:G46"/>
    <mergeCell ref="H31:H33"/>
    <mergeCell ref="G32:G33"/>
    <mergeCell ref="H34:H37"/>
    <mergeCell ref="G35:G37"/>
    <mergeCell ref="A38:B40"/>
    <mergeCell ref="C38:C40"/>
    <mergeCell ref="D38:D40"/>
    <mergeCell ref="E38:E40"/>
    <mergeCell ref="F38:F40"/>
    <mergeCell ref="G38:G40"/>
    <mergeCell ref="H38:H40"/>
    <mergeCell ref="H22:H24"/>
    <mergeCell ref="G23:G24"/>
    <mergeCell ref="H25:H27"/>
    <mergeCell ref="G26:G27"/>
    <mergeCell ref="H28:H30"/>
    <mergeCell ref="G29:G30"/>
    <mergeCell ref="H12:H15"/>
    <mergeCell ref="G13:G15"/>
    <mergeCell ref="H16:H18"/>
    <mergeCell ref="G17:G18"/>
    <mergeCell ref="H19:H21"/>
    <mergeCell ref="G20:G21"/>
    <mergeCell ref="H1:H3"/>
    <mergeCell ref="I1:I3"/>
    <mergeCell ref="H4:H8"/>
    <mergeCell ref="G5:G8"/>
    <mergeCell ref="H9:H11"/>
    <mergeCell ref="G10:G11"/>
    <mergeCell ref="G1:G3"/>
    <mergeCell ref="A1:B3"/>
    <mergeCell ref="C1:C3"/>
    <mergeCell ref="D1:D3"/>
    <mergeCell ref="E1:E3"/>
    <mergeCell ref="F1:F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zoomScaleNormal="100" workbookViewId="0"/>
  </sheetViews>
  <sheetFormatPr baseColWidth="10" defaultRowHeight="15" x14ac:dyDescent="0.25"/>
  <cols>
    <col min="1" max="12" width="12" style="33" customWidth="1"/>
    <col min="13" max="16384" width="11.42578125" style="33"/>
  </cols>
  <sheetData>
    <row r="2" spans="1:12" ht="24" customHeight="1" x14ac:dyDescent="0.25">
      <c r="A2" s="100" t="s">
        <v>201</v>
      </c>
      <c r="B2" s="100"/>
      <c r="C2" s="100"/>
      <c r="D2" s="100"/>
      <c r="E2" s="100"/>
      <c r="F2" s="100"/>
      <c r="G2" s="100"/>
      <c r="H2" s="100"/>
      <c r="I2" s="100"/>
      <c r="J2" s="100"/>
      <c r="K2" s="100"/>
      <c r="L2" s="100"/>
    </row>
    <row r="3" spans="1:12" ht="24" customHeight="1" x14ac:dyDescent="0.25">
      <c r="A3" s="100" t="s">
        <v>197</v>
      </c>
      <c r="B3" s="100"/>
      <c r="C3" s="100"/>
      <c r="D3" s="100"/>
      <c r="E3" s="100"/>
      <c r="F3" s="100"/>
      <c r="G3" s="100"/>
      <c r="H3" s="100"/>
      <c r="I3" s="100"/>
      <c r="J3" s="100"/>
      <c r="K3" s="100"/>
      <c r="L3" s="100"/>
    </row>
    <row r="4" spans="1:12" ht="22.5" customHeight="1" x14ac:dyDescent="0.25">
      <c r="A4" s="102" t="s">
        <v>318</v>
      </c>
      <c r="B4" s="102"/>
      <c r="C4" s="102"/>
      <c r="D4" s="102"/>
      <c r="E4" s="102"/>
      <c r="F4" s="102"/>
      <c r="G4" s="102"/>
      <c r="H4" s="102"/>
      <c r="I4" s="102"/>
      <c r="J4" s="102"/>
      <c r="K4" s="102"/>
      <c r="L4" s="102"/>
    </row>
    <row r="5" spans="1:12" ht="22.5" customHeight="1" x14ac:dyDescent="0.25">
      <c r="A5" s="102"/>
      <c r="B5" s="102"/>
      <c r="C5" s="102"/>
      <c r="D5" s="102"/>
      <c r="E5" s="102"/>
      <c r="F5" s="102"/>
      <c r="G5" s="102"/>
      <c r="H5" s="102"/>
      <c r="I5" s="102"/>
      <c r="J5" s="102"/>
      <c r="K5" s="102"/>
      <c r="L5" s="102"/>
    </row>
    <row r="6" spans="1:12" ht="22.5" customHeight="1" x14ac:dyDescent="0.25">
      <c r="A6" s="102"/>
      <c r="B6" s="102"/>
      <c r="C6" s="102"/>
      <c r="D6" s="102"/>
      <c r="E6" s="102"/>
      <c r="F6" s="102"/>
      <c r="G6" s="102"/>
      <c r="H6" s="102"/>
      <c r="I6" s="102"/>
      <c r="J6" s="102"/>
      <c r="K6" s="102"/>
      <c r="L6" s="102"/>
    </row>
    <row r="7" spans="1:12" ht="22.5" customHeight="1" x14ac:dyDescent="0.25">
      <c r="A7" s="102"/>
      <c r="B7" s="102"/>
      <c r="C7" s="102"/>
      <c r="D7" s="102"/>
      <c r="E7" s="102"/>
      <c r="F7" s="102"/>
      <c r="G7" s="102"/>
      <c r="H7" s="102"/>
      <c r="I7" s="102"/>
      <c r="J7" s="102"/>
      <c r="K7" s="102"/>
      <c r="L7" s="102"/>
    </row>
    <row r="8" spans="1:12" ht="22.5" customHeight="1" x14ac:dyDescent="0.25">
      <c r="A8" s="102"/>
      <c r="B8" s="102"/>
      <c r="C8" s="102"/>
      <c r="D8" s="102"/>
      <c r="E8" s="102"/>
      <c r="F8" s="102"/>
      <c r="G8" s="102"/>
      <c r="H8" s="102"/>
      <c r="I8" s="102"/>
      <c r="J8" s="102"/>
      <c r="K8" s="102"/>
      <c r="L8" s="102"/>
    </row>
    <row r="9" spans="1:12" ht="22.5" customHeight="1" x14ac:dyDescent="0.25">
      <c r="A9" s="102"/>
      <c r="B9" s="102"/>
      <c r="C9" s="102"/>
      <c r="D9" s="102"/>
      <c r="E9" s="102"/>
      <c r="F9" s="102"/>
      <c r="G9" s="102"/>
      <c r="H9" s="102"/>
      <c r="I9" s="102"/>
      <c r="J9" s="102"/>
      <c r="K9" s="102"/>
      <c r="L9" s="102"/>
    </row>
    <row r="10" spans="1:12" ht="22.5" customHeight="1" x14ac:dyDescent="0.25">
      <c r="A10" s="102"/>
      <c r="B10" s="102"/>
      <c r="C10" s="102"/>
      <c r="D10" s="102"/>
      <c r="E10" s="102"/>
      <c r="F10" s="102"/>
      <c r="G10" s="102"/>
      <c r="H10" s="102"/>
      <c r="I10" s="102"/>
      <c r="J10" s="102"/>
      <c r="K10" s="102"/>
      <c r="L10" s="102"/>
    </row>
    <row r="11" spans="1:12" ht="22.5" customHeight="1" x14ac:dyDescent="0.25">
      <c r="A11" s="102"/>
      <c r="B11" s="102"/>
      <c r="C11" s="102"/>
      <c r="D11" s="102"/>
      <c r="E11" s="102"/>
      <c r="F11" s="102"/>
      <c r="G11" s="102"/>
      <c r="H11" s="102"/>
      <c r="I11" s="102"/>
      <c r="J11" s="102"/>
      <c r="K11" s="102"/>
      <c r="L11" s="102"/>
    </row>
    <row r="12" spans="1:12" ht="22.5" customHeight="1" x14ac:dyDescent="0.25">
      <c r="A12" s="102"/>
      <c r="B12" s="102"/>
      <c r="C12" s="102"/>
      <c r="D12" s="102"/>
      <c r="E12" s="102"/>
      <c r="F12" s="102"/>
      <c r="G12" s="102"/>
      <c r="H12" s="102"/>
      <c r="I12" s="102"/>
      <c r="J12" s="102"/>
      <c r="K12" s="102"/>
      <c r="L12" s="102"/>
    </row>
    <row r="13" spans="1:12" ht="22.5" customHeight="1" x14ac:dyDescent="0.25">
      <c r="A13" s="102"/>
      <c r="B13" s="102"/>
      <c r="C13" s="102"/>
      <c r="D13" s="102"/>
      <c r="E13" s="102"/>
      <c r="F13" s="102"/>
      <c r="G13" s="102"/>
      <c r="H13" s="102"/>
      <c r="I13" s="102"/>
      <c r="J13" s="102"/>
      <c r="K13" s="102"/>
      <c r="L13" s="102"/>
    </row>
    <row r="14" spans="1:12" ht="22.5" customHeight="1" x14ac:dyDescent="0.25">
      <c r="A14" s="102"/>
      <c r="B14" s="102"/>
      <c r="C14" s="102"/>
      <c r="D14" s="102"/>
      <c r="E14" s="102"/>
      <c r="F14" s="102"/>
      <c r="G14" s="102"/>
      <c r="H14" s="102"/>
      <c r="I14" s="102"/>
      <c r="J14" s="102"/>
      <c r="K14" s="102"/>
      <c r="L14" s="102"/>
    </row>
    <row r="15" spans="1:12" ht="22.5" customHeight="1" x14ac:dyDescent="0.25">
      <c r="A15" s="102"/>
      <c r="B15" s="102"/>
      <c r="C15" s="102"/>
      <c r="D15" s="102"/>
      <c r="E15" s="102"/>
      <c r="F15" s="102"/>
      <c r="G15" s="102"/>
      <c r="H15" s="102"/>
      <c r="I15" s="102"/>
      <c r="J15" s="102"/>
      <c r="K15" s="102"/>
      <c r="L15" s="102"/>
    </row>
    <row r="16" spans="1:12" ht="22.5" customHeight="1" x14ac:dyDescent="0.25">
      <c r="A16" s="102"/>
      <c r="B16" s="102"/>
      <c r="C16" s="102"/>
      <c r="D16" s="102"/>
      <c r="E16" s="102"/>
      <c r="F16" s="102"/>
      <c r="G16" s="102"/>
      <c r="H16" s="102"/>
      <c r="I16" s="102"/>
      <c r="J16" s="102"/>
      <c r="K16" s="102"/>
      <c r="L16" s="102"/>
    </row>
    <row r="17" spans="1:12" ht="22.5" customHeight="1" x14ac:dyDescent="0.25">
      <c r="A17" s="102"/>
      <c r="B17" s="102"/>
      <c r="C17" s="102"/>
      <c r="D17" s="102"/>
      <c r="E17" s="102"/>
      <c r="F17" s="102"/>
      <c r="G17" s="102"/>
      <c r="H17" s="102"/>
      <c r="I17" s="102"/>
      <c r="J17" s="102"/>
      <c r="K17" s="102"/>
      <c r="L17" s="102"/>
    </row>
    <row r="18" spans="1:12" ht="22.5" customHeight="1" x14ac:dyDescent="0.25">
      <c r="A18" s="102"/>
      <c r="B18" s="102"/>
      <c r="C18" s="102"/>
      <c r="D18" s="102"/>
      <c r="E18" s="102"/>
      <c r="F18" s="102"/>
      <c r="G18" s="102"/>
      <c r="H18" s="102"/>
      <c r="I18" s="102"/>
      <c r="J18" s="102"/>
      <c r="K18" s="102"/>
      <c r="L18" s="102"/>
    </row>
    <row r="19" spans="1:12" ht="22.5" customHeight="1" x14ac:dyDescent="0.25">
      <c r="A19" s="102"/>
      <c r="B19" s="102"/>
      <c r="C19" s="102"/>
      <c r="D19" s="102"/>
      <c r="E19" s="102"/>
      <c r="F19" s="102"/>
      <c r="G19" s="102"/>
      <c r="H19" s="102"/>
      <c r="I19" s="102"/>
      <c r="J19" s="102"/>
      <c r="K19" s="102"/>
      <c r="L19" s="102"/>
    </row>
    <row r="20" spans="1:12" ht="22.5" customHeight="1" x14ac:dyDescent="0.25">
      <c r="A20" s="102"/>
      <c r="B20" s="102"/>
      <c r="C20" s="102"/>
      <c r="D20" s="102"/>
      <c r="E20" s="102"/>
      <c r="F20" s="102"/>
      <c r="G20" s="102"/>
      <c r="H20" s="102"/>
      <c r="I20" s="102"/>
      <c r="J20" s="102"/>
      <c r="K20" s="102"/>
      <c r="L20" s="102"/>
    </row>
    <row r="21" spans="1:12" ht="22.5" customHeight="1" x14ac:dyDescent="0.25">
      <c r="A21" s="102"/>
      <c r="B21" s="102"/>
      <c r="C21" s="102"/>
      <c r="D21" s="102"/>
      <c r="E21" s="102"/>
      <c r="F21" s="102"/>
      <c r="G21" s="102"/>
      <c r="H21" s="102"/>
      <c r="I21" s="102"/>
      <c r="J21" s="102"/>
      <c r="K21" s="102"/>
      <c r="L21" s="102"/>
    </row>
    <row r="22" spans="1:12" ht="22.5" customHeight="1" x14ac:dyDescent="0.25">
      <c r="A22" s="102"/>
      <c r="B22" s="102"/>
      <c r="C22" s="102"/>
      <c r="D22" s="102"/>
      <c r="E22" s="102"/>
      <c r="F22" s="102"/>
      <c r="G22" s="102"/>
      <c r="H22" s="102"/>
      <c r="I22" s="102"/>
      <c r="J22" s="102"/>
      <c r="K22" s="102"/>
      <c r="L22" s="102"/>
    </row>
    <row r="23" spans="1:12" ht="22.5" customHeight="1" x14ac:dyDescent="0.25"/>
    <row r="24" spans="1:12" ht="22.5" customHeight="1" x14ac:dyDescent="0.25"/>
    <row r="25" spans="1:12" ht="22.5" customHeight="1" x14ac:dyDescent="0.25">
      <c r="A25" s="100" t="s">
        <v>198</v>
      </c>
      <c r="B25" s="100"/>
      <c r="C25" s="100"/>
      <c r="D25" s="100"/>
      <c r="E25" s="100"/>
      <c r="F25" s="100"/>
      <c r="G25" s="100"/>
      <c r="H25" s="100"/>
      <c r="I25" s="100"/>
      <c r="J25" s="100"/>
      <c r="K25" s="100"/>
      <c r="L25" s="100"/>
    </row>
    <row r="26" spans="1:12" ht="22.5" customHeight="1" x14ac:dyDescent="0.25">
      <c r="A26" s="99" t="s">
        <v>319</v>
      </c>
      <c r="B26" s="99"/>
      <c r="C26" s="99"/>
      <c r="D26" s="99"/>
      <c r="E26" s="99"/>
      <c r="F26" s="99"/>
      <c r="G26" s="99"/>
      <c r="H26" s="99"/>
      <c r="I26" s="99"/>
      <c r="J26" s="99"/>
      <c r="K26" s="99"/>
      <c r="L26" s="99"/>
    </row>
    <row r="27" spans="1:12" ht="22.5" customHeight="1" x14ac:dyDescent="0.25">
      <c r="A27" s="99"/>
      <c r="B27" s="99"/>
      <c r="C27" s="99"/>
      <c r="D27" s="99"/>
      <c r="E27" s="99"/>
      <c r="F27" s="99"/>
      <c r="G27" s="99"/>
      <c r="H27" s="99"/>
      <c r="I27" s="99"/>
      <c r="J27" s="99"/>
      <c r="K27" s="99"/>
      <c r="L27" s="99"/>
    </row>
    <row r="28" spans="1:12" ht="22.5" customHeight="1" x14ac:dyDescent="0.25">
      <c r="A28" s="99"/>
      <c r="B28" s="99"/>
      <c r="C28" s="99"/>
      <c r="D28" s="99"/>
      <c r="E28" s="99"/>
      <c r="F28" s="99"/>
      <c r="G28" s="99"/>
      <c r="H28" s="99"/>
      <c r="I28" s="99"/>
      <c r="J28" s="99"/>
      <c r="K28" s="99"/>
      <c r="L28" s="99"/>
    </row>
    <row r="29" spans="1:12" ht="22.5" customHeight="1" x14ac:dyDescent="0.25">
      <c r="A29" s="99"/>
      <c r="B29" s="99"/>
      <c r="C29" s="99"/>
      <c r="D29" s="99"/>
      <c r="E29" s="99"/>
      <c r="F29" s="99"/>
      <c r="G29" s="99"/>
      <c r="H29" s="99"/>
      <c r="I29" s="99"/>
      <c r="J29" s="99"/>
      <c r="K29" s="99"/>
      <c r="L29" s="99"/>
    </row>
    <row r="30" spans="1:12" ht="22.5" customHeight="1" x14ac:dyDescent="0.25">
      <c r="A30" s="99"/>
      <c r="B30" s="99"/>
      <c r="C30" s="99"/>
      <c r="D30" s="99"/>
      <c r="E30" s="99"/>
      <c r="F30" s="99"/>
      <c r="G30" s="99"/>
      <c r="H30" s="99"/>
      <c r="I30" s="99"/>
      <c r="J30" s="99"/>
      <c r="K30" s="99"/>
      <c r="L30" s="99"/>
    </row>
    <row r="31" spans="1:12" ht="22.5" customHeight="1" x14ac:dyDescent="0.25">
      <c r="A31" s="99"/>
      <c r="B31" s="99"/>
      <c r="C31" s="99"/>
      <c r="D31" s="99"/>
      <c r="E31" s="99"/>
      <c r="F31" s="99"/>
      <c r="G31" s="99"/>
      <c r="H31" s="99"/>
      <c r="I31" s="99"/>
      <c r="J31" s="99"/>
      <c r="K31" s="99"/>
      <c r="L31" s="99"/>
    </row>
    <row r="32" spans="1:12" ht="22.5" customHeight="1" x14ac:dyDescent="0.25">
      <c r="A32" s="99"/>
      <c r="B32" s="99"/>
      <c r="C32" s="99"/>
      <c r="D32" s="99"/>
      <c r="E32" s="99"/>
      <c r="F32" s="99"/>
      <c r="G32" s="99"/>
      <c r="H32" s="99"/>
      <c r="I32" s="99"/>
      <c r="J32" s="99"/>
      <c r="K32" s="99"/>
      <c r="L32" s="99"/>
    </row>
    <row r="33" spans="1:12" ht="22.5" customHeight="1" x14ac:dyDescent="0.25"/>
    <row r="34" spans="1:12" ht="22.5" customHeight="1" x14ac:dyDescent="0.25"/>
    <row r="35" spans="1:12" ht="22.5" customHeight="1" x14ac:dyDescent="0.25">
      <c r="A35" s="100" t="s">
        <v>199</v>
      </c>
      <c r="B35" s="100"/>
      <c r="C35" s="100"/>
      <c r="D35" s="100"/>
      <c r="E35" s="100"/>
      <c r="F35" s="100"/>
      <c r="G35" s="100"/>
      <c r="H35" s="100"/>
      <c r="I35" s="100"/>
      <c r="J35" s="100"/>
      <c r="K35" s="100"/>
      <c r="L35" s="100"/>
    </row>
    <row r="36" spans="1:12" ht="36.75" customHeight="1" x14ac:dyDescent="0.25">
      <c r="A36" s="99" t="s">
        <v>303</v>
      </c>
      <c r="B36" s="99"/>
      <c r="C36" s="99"/>
      <c r="D36" s="99"/>
      <c r="E36" s="99"/>
      <c r="F36" s="99"/>
      <c r="G36" s="99"/>
      <c r="H36" s="99"/>
      <c r="I36" s="99"/>
      <c r="J36" s="99"/>
      <c r="K36" s="99"/>
      <c r="L36" s="99"/>
    </row>
    <row r="37" spans="1:12" ht="36.75" customHeight="1" x14ac:dyDescent="0.25">
      <c r="A37" s="99"/>
      <c r="B37" s="99"/>
      <c r="C37" s="99"/>
      <c r="D37" s="99"/>
      <c r="E37" s="99"/>
      <c r="F37" s="99"/>
      <c r="G37" s="99"/>
      <c r="H37" s="99"/>
      <c r="I37" s="99"/>
      <c r="J37" s="99"/>
      <c r="K37" s="99"/>
      <c r="L37" s="99"/>
    </row>
    <row r="38" spans="1:12" ht="36.75" customHeight="1" x14ac:dyDescent="0.25">
      <c r="A38" s="99"/>
      <c r="B38" s="99"/>
      <c r="C38" s="99"/>
      <c r="D38" s="99"/>
      <c r="E38" s="99"/>
      <c r="F38" s="99"/>
      <c r="G38" s="99"/>
      <c r="H38" s="99"/>
      <c r="I38" s="99"/>
      <c r="J38" s="99"/>
      <c r="K38" s="99"/>
      <c r="L38" s="99"/>
    </row>
    <row r="39" spans="1:12" ht="36.75" customHeight="1" x14ac:dyDescent="0.25">
      <c r="A39" s="99"/>
      <c r="B39" s="99"/>
      <c r="C39" s="99"/>
      <c r="D39" s="99"/>
      <c r="E39" s="99"/>
      <c r="F39" s="99"/>
      <c r="G39" s="99"/>
      <c r="H39" s="99"/>
      <c r="I39" s="99"/>
      <c r="J39" s="99"/>
      <c r="K39" s="99"/>
      <c r="L39" s="99"/>
    </row>
    <row r="40" spans="1:12" ht="36.75" customHeight="1" x14ac:dyDescent="0.25">
      <c r="A40" s="99"/>
      <c r="B40" s="99"/>
      <c r="C40" s="99"/>
      <c r="D40" s="99"/>
      <c r="E40" s="99"/>
      <c r="F40" s="99"/>
      <c r="G40" s="99"/>
      <c r="H40" s="99"/>
      <c r="I40" s="99"/>
      <c r="J40" s="99"/>
      <c r="K40" s="99"/>
      <c r="L40" s="99"/>
    </row>
    <row r="41" spans="1:12" ht="36.75" customHeight="1" x14ac:dyDescent="0.25">
      <c r="A41" s="99"/>
      <c r="B41" s="99"/>
      <c r="C41" s="99"/>
      <c r="D41" s="99"/>
      <c r="E41" s="99"/>
      <c r="F41" s="99"/>
      <c r="G41" s="99"/>
      <c r="H41" s="99"/>
      <c r="I41" s="99"/>
      <c r="J41" s="99"/>
      <c r="K41" s="99"/>
      <c r="L41" s="99"/>
    </row>
    <row r="42" spans="1:12" ht="36.75" customHeight="1" x14ac:dyDescent="0.25">
      <c r="A42" s="99"/>
      <c r="B42" s="99"/>
      <c r="C42" s="99"/>
      <c r="D42" s="99"/>
      <c r="E42" s="99"/>
      <c r="F42" s="99"/>
      <c r="G42" s="99"/>
      <c r="H42" s="99"/>
      <c r="I42" s="99"/>
      <c r="J42" s="99"/>
      <c r="K42" s="99"/>
      <c r="L42" s="99"/>
    </row>
    <row r="43" spans="1:12" ht="36.75" customHeight="1" x14ac:dyDescent="0.25">
      <c r="A43" s="99"/>
      <c r="B43" s="99"/>
      <c r="C43" s="99"/>
      <c r="D43" s="99"/>
      <c r="E43" s="99"/>
      <c r="F43" s="99"/>
      <c r="G43" s="99"/>
      <c r="H43" s="99"/>
      <c r="I43" s="99"/>
      <c r="J43" s="99"/>
      <c r="K43" s="99"/>
      <c r="L43" s="99"/>
    </row>
    <row r="44" spans="1:12" ht="22.5" customHeight="1" x14ac:dyDescent="0.25"/>
    <row r="45" spans="1:12" ht="22.5" customHeight="1" x14ac:dyDescent="0.25"/>
    <row r="46" spans="1:12" ht="22.5" customHeight="1" x14ac:dyDescent="0.25">
      <c r="A46" s="100" t="s">
        <v>200</v>
      </c>
      <c r="B46" s="100"/>
      <c r="C46" s="100"/>
      <c r="D46" s="100"/>
      <c r="E46" s="100"/>
      <c r="F46" s="100"/>
      <c r="G46" s="100"/>
      <c r="H46" s="100"/>
      <c r="I46" s="100"/>
      <c r="J46" s="100"/>
      <c r="K46" s="100"/>
      <c r="L46" s="100"/>
    </row>
    <row r="47" spans="1:12" ht="87" customHeight="1" x14ac:dyDescent="0.25">
      <c r="A47" s="101" t="s">
        <v>320</v>
      </c>
      <c r="B47" s="101"/>
      <c r="C47" s="101"/>
      <c r="D47" s="101"/>
      <c r="E47" s="101"/>
      <c r="F47" s="101"/>
      <c r="G47" s="101"/>
      <c r="H47" s="101"/>
      <c r="I47" s="101"/>
      <c r="J47" s="101"/>
      <c r="K47" s="101"/>
      <c r="L47" s="101"/>
    </row>
    <row r="48" spans="1:12" ht="87" customHeight="1" x14ac:dyDescent="0.25">
      <c r="A48" s="101"/>
      <c r="B48" s="101"/>
      <c r="C48" s="101"/>
      <c r="D48" s="101"/>
      <c r="E48" s="101"/>
      <c r="F48" s="101"/>
      <c r="G48" s="101"/>
      <c r="H48" s="101"/>
      <c r="I48" s="101"/>
      <c r="J48" s="101"/>
      <c r="K48" s="101"/>
      <c r="L48" s="101"/>
    </row>
    <row r="49" spans="1:12" ht="87" customHeight="1" x14ac:dyDescent="0.25">
      <c r="A49" s="101"/>
      <c r="B49" s="101"/>
      <c r="C49" s="101"/>
      <c r="D49" s="101"/>
      <c r="E49" s="101"/>
      <c r="F49" s="101"/>
      <c r="G49" s="101"/>
      <c r="H49" s="101"/>
      <c r="I49" s="101"/>
      <c r="J49" s="101"/>
      <c r="K49" s="101"/>
      <c r="L49" s="101"/>
    </row>
    <row r="50" spans="1:12" ht="84.75" customHeight="1" x14ac:dyDescent="0.25">
      <c r="A50" s="101"/>
      <c r="B50" s="101"/>
      <c r="C50" s="101"/>
      <c r="D50" s="101"/>
      <c r="E50" s="101"/>
      <c r="F50" s="101"/>
      <c r="G50" s="101"/>
      <c r="H50" s="101"/>
      <c r="I50" s="101"/>
      <c r="J50" s="101"/>
      <c r="K50" s="101"/>
      <c r="L50" s="101"/>
    </row>
    <row r="51" spans="1:12" ht="81" customHeight="1" x14ac:dyDescent="0.25">
      <c r="A51" s="101"/>
      <c r="B51" s="101"/>
      <c r="C51" s="101"/>
      <c r="D51" s="101"/>
      <c r="E51" s="101"/>
      <c r="F51" s="101"/>
      <c r="G51" s="101"/>
      <c r="H51" s="101"/>
      <c r="I51" s="101"/>
      <c r="J51" s="101"/>
      <c r="K51" s="101"/>
      <c r="L51" s="101"/>
    </row>
    <row r="52" spans="1:12" ht="87" customHeight="1" x14ac:dyDescent="0.25">
      <c r="A52" s="101"/>
      <c r="B52" s="101"/>
      <c r="C52" s="101"/>
      <c r="D52" s="101"/>
      <c r="E52" s="101"/>
      <c r="F52" s="101"/>
      <c r="G52" s="101"/>
      <c r="H52" s="101"/>
      <c r="I52" s="101"/>
      <c r="J52" s="101"/>
      <c r="K52" s="101"/>
      <c r="L52" s="101"/>
    </row>
  </sheetData>
  <mergeCells count="9">
    <mergeCell ref="A36:L43"/>
    <mergeCell ref="A46:L46"/>
    <mergeCell ref="A47:L52"/>
    <mergeCell ref="A2:L2"/>
    <mergeCell ref="A3:L3"/>
    <mergeCell ref="A4:L22"/>
    <mergeCell ref="A25:L25"/>
    <mergeCell ref="A26:L32"/>
    <mergeCell ref="A35:L3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2020</a_x00f1_o>
    <Anexo_x002d_2 xmlns="a5edb944-702a-422f-a9f0-dff332e0298c">
      <Url xsi:nil="true"/>
      <Description xsi:nil="true"/>
    </Anexo_x002d_2>
    <Anexo xmlns="a5edb944-702a-422f-a9f0-dff332e0298c">
      <Url xsi:nil="true"/>
      <Description xsi:nil="true"/>
    </Anexo>
    <MostrarEnPagina xmlns="9714ea42-2861-4926-874d-496a42cd6e58">Informe de Control Interno</MostrarEnPagina>
    <ACAPITE xmlns="9714ea42-2861-4926-874d-496a42cd6e58">Anexo 1 - Formulario Evaluación Control Interno Contable</ACAPITE>
    <Numero xmlns="9714ea42-2861-4926-874d-496a42cd6e58">007</Numero>
    <OrdenDoc xmlns="9714ea42-2861-4926-874d-496a42cd6e58">7</OrdenDoc>
    <FechaNormograma xmlns="9714ea42-2861-4926-874d-496a42cd6e58">2020-02-26T00:00:00+00:00</FechaNormograma>
    <DocumentoPublicado xmlns="9714ea42-2861-4926-874d-496a42cd6e58">true</DocumentoPublicado>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8A5143E3F9A9F4FA758852B6463E73A" ma:contentTypeVersion="94" ma:contentTypeDescription="Crear nuevo documento." ma:contentTypeScope="" ma:versionID="b9b7f0c5633955d67218d3a5d978366c">
  <xsd:schema xmlns:xsd="http://www.w3.org/2001/XMLSchema" xmlns:xs="http://www.w3.org/2001/XMLSchema" xmlns:p="http://schemas.microsoft.com/office/2006/metadata/properties" xmlns:ns2="a4ebc8de-b2eb-4f03-8127-a94208132c4c" xmlns:ns3="ebea8bb2-557a-4227-9458-7e67216734b7" targetNamespace="http://schemas.microsoft.com/office/2006/metadata/properties" ma:root="true" ma:fieldsID="04819726d8124cb41d9cad7364d00c93" ns2:_="" ns3:_="">
    <xsd:import namespace="a4ebc8de-b2eb-4f03-8127-a94208132c4c"/>
    <xsd:import namespace="ebea8bb2-557a-4227-9458-7e67216734b7"/>
    <xsd:element name="properties">
      <xsd:complexType>
        <xsd:sequence>
          <xsd:element name="documentManagement">
            <xsd:complexType>
              <xsd:all>
                <xsd:element ref="ns2:_dlc_DocId" minOccurs="0"/>
                <xsd:element ref="ns2:_dlc_DocIdUrl" minOccurs="0"/>
                <xsd:element ref="ns2:_dlc_DocIdPersistId" minOccurs="0"/>
                <xsd:element ref="ns3:_x00c1_reas_x0020_ADR" minOccurs="0"/>
                <xsd:element ref="ns3:Nota"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ea8bb2-557a-4227-9458-7e67216734b7" elementFormDefault="qualified">
    <xsd:import namespace="http://schemas.microsoft.com/office/2006/documentManagement/types"/>
    <xsd:import namespace="http://schemas.microsoft.com/office/infopath/2007/PartnerControls"/>
    <xsd:element name="_x00c1_reas_x0020_ADR" ma:index="11" nillable="true" ma:displayName="Áreas ADR" ma:default="Presidencia" ma:description="Dependencias de la Agencia de Desarrollo Rural" ma:format="Dropdown" ma:internalName="_x00c1_reas_x0020_ADR">
      <xsd:simpleType>
        <xsd:restriction base="dms:Choice">
          <xsd:enumeration value="Presidencia"/>
          <xsd:enumeration value="Oficina Jurídica"/>
          <xsd:enumeration value="Oficina de Planeación"/>
          <xsd:enumeration value="Oficina Tecnología de la Información"/>
          <xsd:enumeration value="Oficina de Comunicaciones"/>
          <xsd:enumeration value="Secretaría General"/>
          <xsd:enumeration value="Vicepresidencia de Integración Productiva"/>
          <xsd:enumeration value="Vicepresidencia de Proyectos"/>
          <xsd:enumeration value="Vicepresidencia de Gestión Contractual"/>
        </xsd:restriction>
      </xsd:simpleType>
    </xsd:element>
    <xsd:element name="Nota" ma:index="12" nillable="true" ma:displayName="Nota" ma:internalName="Nota">
      <xsd:simpleType>
        <xsd:restriction base="dms:Note">
          <xsd:maxLength value="255"/>
        </xsd:restriction>
      </xsd:simpleType>
    </xsd:element>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AutoTags" ma:index="18" nillable="true" ma:displayName="MediaServiceAutoTags" ma:description="" ma:internalName="MediaServiceAutoTags"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Location" ma:index="20"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9181DE-7676-4D7E-8739-A7C738158402}"/>
</file>

<file path=customXml/itemProps2.xml><?xml version="1.0" encoding="utf-8"?>
<ds:datastoreItem xmlns:ds="http://schemas.openxmlformats.org/officeDocument/2006/customXml" ds:itemID="{7CDC11DD-C02D-4180-9C69-3606473AF9C0}"/>
</file>

<file path=customXml/itemProps3.xml><?xml version="1.0" encoding="utf-8"?>
<ds:datastoreItem xmlns:ds="http://schemas.openxmlformats.org/officeDocument/2006/customXml" ds:itemID="{477B182E-49BD-4B86-8817-04BF57E0C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ebea8bb2-557a-4227-9458-7e67216734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220B891-B491-4352-B0AB-2147523655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 CUANTITATIVO</vt:lpstr>
      <vt:lpstr>FORMULARIO CUALITATIVO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1 - Formulario Evaluación Control Interno Contable</dc:title>
  <dc:creator>Yeny Diarira Herreño Ariza</dc:creator>
  <cp:lastModifiedBy>Hector Fabio Rodriguez Devia</cp:lastModifiedBy>
  <dcterms:created xsi:type="dcterms:W3CDTF">2020-02-18T21:02:47Z</dcterms:created>
  <dcterms:modified xsi:type="dcterms:W3CDTF">2020-02-26T17:15:06Z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2092847b-5f6f-4af6-997f-67ca25f66b91</vt:lpwstr>
  </property>
  <property fmtid="{D5CDD505-2E9C-101B-9397-08002B2CF9AE}" pid="4" name="MostrarEnPagina">
    <vt:lpwstr>Informe de Control Interno</vt:lpwstr>
  </property>
  <property fmtid="{D5CDD505-2E9C-101B-9397-08002B2CF9AE}" pid="5" name="ACAPITE">
    <vt:lpwstr>Anexo 1 - Formulario Evaluación Control Interno Contable</vt:lpwstr>
  </property>
  <property fmtid="{D5CDD505-2E9C-101B-9397-08002B2CF9AE}" pid="6" name="OrdenDoc">
    <vt:r8>7</vt:r8>
  </property>
  <property fmtid="{D5CDD505-2E9C-101B-9397-08002B2CF9AE}" pid="7" name="FechaNormograma">
    <vt:filetime>2020-02-26T00:00:00Z</vt:filetime>
  </property>
  <property fmtid="{D5CDD505-2E9C-101B-9397-08002B2CF9AE}" pid="8" name="DocumentoPublicado">
    <vt:bool>true</vt:bool>
  </property>
  <property fmtid="{D5CDD505-2E9C-101B-9397-08002B2CF9AE}" pid="9" name="Numero">
    <vt:lpwstr>007</vt:lpwstr>
  </property>
</Properties>
</file>